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中村　誠\Box\営業関係\営業素材\03入札案件\"/>
    </mc:Choice>
  </mc:AlternateContent>
  <xr:revisionPtr revIDLastSave="0" documentId="13_ncr:1_{9F4EF2EE-DC61-411C-B6FD-9DC5E9D53BCB}" xr6:coauthVersionLast="47" xr6:coauthVersionMax="47" xr10:uidLastSave="{00000000-0000-0000-0000-000000000000}"/>
  <bookViews>
    <workbookView xWindow="-120" yWindow="-120" windowWidth="29040" windowHeight="15720" tabRatio="807" activeTab="3" xr2:uid="{555C8F1C-6FDA-4784-AD6A-936607520656}"/>
  </bookViews>
  <sheets>
    <sheet name="北海道地方" sheetId="27" r:id="rId1"/>
    <sheet name="東北地方" sheetId="28" r:id="rId2"/>
    <sheet name="北陸地方" sheetId="29" r:id="rId3"/>
    <sheet name="関東地方" sheetId="30" r:id="rId4"/>
    <sheet name="中部地方" sheetId="31" r:id="rId5"/>
    <sheet name="近畿地方" sheetId="32" r:id="rId6"/>
    <sheet name="中国地方" sheetId="33" r:id="rId7"/>
    <sheet name="四国地方" sheetId="24" r:id="rId8"/>
    <sheet name="九州・沖縄地方" sheetId="9" r:id="rId9"/>
    <sheet name="埋設物調査" sheetId="34" r:id="rId10"/>
  </sheets>
  <definedNames>
    <definedName name="_xlnm._FilterDatabase" localSheetId="3" hidden="1">関東地方!$A$1:$S$609</definedName>
    <definedName name="_xlnm._FilterDatabase" localSheetId="5" hidden="1">近畿地方!$A$1:$S$189</definedName>
    <definedName name="_xlnm._FilterDatabase" localSheetId="8" hidden="1">九州・沖縄地方!$A$1:$S$243</definedName>
    <definedName name="_xlnm._FilterDatabase" localSheetId="7" hidden="1">四国地方!$A$1:$S$69</definedName>
    <definedName name="_xlnm._FilterDatabase" localSheetId="6" hidden="1">中国地方!$A$1:$S$98</definedName>
    <definedName name="_xlnm._FilterDatabase" localSheetId="4" hidden="1">中部地方!$A$1:$S$112</definedName>
    <definedName name="_xlnm._FilterDatabase" localSheetId="1" hidden="1">東北地方!$A$1:$S$144</definedName>
    <definedName name="_xlnm._FilterDatabase" localSheetId="0" hidden="1">北海道地方!$A$1:$S$105</definedName>
    <definedName name="_xlnm._FilterDatabase" localSheetId="2" hidden="1">北陸地方!$A$1:$S$141</definedName>
    <definedName name="_xlnm.Print_Area" localSheetId="3">関東地方!$A$1:$J$609</definedName>
    <definedName name="_xlnm.Print_Area" localSheetId="5">近畿地方!$A$1:$J$190</definedName>
    <definedName name="_xlnm.Print_Area" localSheetId="8">九州・沖縄地方!$A$1:$J$243</definedName>
    <definedName name="_xlnm.Print_Area" localSheetId="7">四国地方!$A$1:$J$71</definedName>
    <definedName name="_xlnm.Print_Area" localSheetId="6">中国地方!$A$1:$J$98</definedName>
    <definedName name="_xlnm.Print_Area" localSheetId="4">中部地方!$A$1:$J$112</definedName>
    <definedName name="_xlnm.Print_Area" localSheetId="1">東北地方!$A$1:$J$144</definedName>
    <definedName name="_xlnm.Print_Area" localSheetId="0">北海道地方!$A$1:$J$105</definedName>
    <definedName name="_xlnm.Print_Area" localSheetId="2">北陸地方!$A$1:$J$141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 i="30" l="1"/>
  <c r="H6" i="30"/>
  <c r="H8" i="30"/>
  <c r="H11" i="30"/>
  <c r="I5" i="27"/>
  <c r="H5" i="27"/>
  <c r="H14" i="27"/>
  <c r="E13" i="34"/>
  <c r="H7" i="34"/>
  <c r="F7" i="34"/>
  <c r="E19" i="34"/>
  <c r="H19" i="34"/>
  <c r="H13" i="34"/>
  <c r="H17" i="34"/>
  <c r="E17" i="34"/>
  <c r="E36" i="9"/>
  <c r="F18" i="9" a="1"/>
  <c r="F18" i="9" s="1"/>
  <c r="E37" i="27" l="1"/>
  <c r="E30" i="27"/>
  <c r="E22" i="28"/>
  <c r="E32" i="31"/>
  <c r="E75" i="9"/>
  <c r="E106" i="9"/>
  <c r="I18" i="31"/>
  <c r="H18" i="31"/>
  <c r="I18" i="9"/>
  <c r="H18" i="9"/>
  <c r="H23" i="29"/>
  <c r="H10" i="28"/>
  <c r="I74" i="30"/>
  <c r="H74" i="30"/>
  <c r="I14" i="27"/>
  <c r="I10" i="28"/>
  <c r="I23" i="29"/>
  <c r="I9" i="33"/>
  <c r="H9" i="33"/>
  <c r="H15" i="33"/>
  <c r="I9" i="24"/>
  <c r="H9" i="24"/>
  <c r="I36" i="9" l="1"/>
  <c r="H36" i="9"/>
  <c r="I21" i="32"/>
  <c r="H21" i="32"/>
  <c r="E134" i="30"/>
  <c r="H40" i="29"/>
  <c r="H51" i="29"/>
  <c r="I4" i="9"/>
  <c r="H4" i="9"/>
  <c r="H13" i="24"/>
  <c r="H30" i="27"/>
  <c r="I37" i="27"/>
  <c r="H37" i="27"/>
  <c r="I30" i="27"/>
  <c r="H22" i="28"/>
  <c r="E134" i="29"/>
  <c r="E133" i="28"/>
  <c r="I133" i="28"/>
  <c r="H133" i="28"/>
  <c r="E142" i="28"/>
  <c r="I142" i="28"/>
  <c r="H142" i="28"/>
  <c r="E144" i="28"/>
  <c r="I144" i="28"/>
  <c r="H144" i="28"/>
  <c r="E125" i="28"/>
  <c r="H125" i="28"/>
  <c r="I125" i="28"/>
  <c r="E118" i="28"/>
  <c r="I118" i="28"/>
  <c r="H118" i="28"/>
  <c r="E109" i="28"/>
  <c r="I109" i="28"/>
  <c r="H109" i="28"/>
  <c r="E53" i="31"/>
  <c r="E128" i="9"/>
  <c r="E152" i="9"/>
  <c r="E175" i="9"/>
  <c r="E200" i="9"/>
  <c r="E212" i="9"/>
  <c r="E229" i="9"/>
  <c r="E237" i="9"/>
  <c r="E240" i="9"/>
  <c r="E243" i="9"/>
  <c r="E62" i="24"/>
  <c r="E54" i="24"/>
  <c r="E13" i="24"/>
  <c r="E20" i="24"/>
  <c r="E25" i="24"/>
  <c r="E32" i="24"/>
  <c r="E40" i="24"/>
  <c r="E46" i="24"/>
  <c r="E65" i="24"/>
  <c r="E67" i="24"/>
  <c r="E69" i="24"/>
  <c r="E71" i="24"/>
  <c r="E28" i="33"/>
  <c r="E15" i="33"/>
  <c r="E22" i="33"/>
  <c r="E44" i="33"/>
  <c r="E54" i="33"/>
  <c r="E61" i="33"/>
  <c r="E72" i="33"/>
  <c r="E79" i="33"/>
  <c r="E85" i="33"/>
  <c r="E93" i="33"/>
  <c r="E95" i="33"/>
  <c r="E98" i="33"/>
  <c r="E36" i="32"/>
  <c r="E64" i="32"/>
  <c r="E84" i="32"/>
  <c r="E106" i="32"/>
  <c r="E122" i="32"/>
  <c r="E133" i="32"/>
  <c r="E148" i="32"/>
  <c r="E160" i="32"/>
  <c r="E170" i="32"/>
  <c r="E177" i="32"/>
  <c r="E183" i="32"/>
  <c r="E188" i="32"/>
  <c r="E190" i="32"/>
  <c r="E44" i="31"/>
  <c r="E60" i="31"/>
  <c r="E70" i="31"/>
  <c r="E81" i="31"/>
  <c r="E92" i="31"/>
  <c r="E100" i="31"/>
  <c r="E105" i="31"/>
  <c r="E110" i="31"/>
  <c r="E108" i="31"/>
  <c r="E112" i="31"/>
  <c r="E187" i="30"/>
  <c r="E243" i="30"/>
  <c r="E299" i="30"/>
  <c r="E343" i="30"/>
  <c r="E398" i="30"/>
  <c r="E441" i="30"/>
  <c r="E488" i="30"/>
  <c r="E525" i="30"/>
  <c r="E561" i="30"/>
  <c r="E588" i="30"/>
  <c r="E604" i="30"/>
  <c r="E609" i="30"/>
  <c r="E136" i="29"/>
  <c r="E40" i="29"/>
  <c r="E51" i="29"/>
  <c r="E74" i="29"/>
  <c r="E109" i="29"/>
  <c r="E119" i="29"/>
  <c r="E123" i="29"/>
  <c r="E127" i="29"/>
  <c r="E132" i="29"/>
  <c r="E139" i="29"/>
  <c r="E141" i="29"/>
  <c r="E97" i="28"/>
  <c r="E81" i="28"/>
  <c r="E66" i="28"/>
  <c r="E46" i="28"/>
  <c r="E33" i="28"/>
  <c r="E54" i="27"/>
  <c r="E105" i="27"/>
  <c r="E103" i="27"/>
  <c r="E98" i="27"/>
  <c r="E89" i="27"/>
  <c r="E79" i="27"/>
  <c r="E73" i="27"/>
  <c r="E64" i="27"/>
  <c r="E45" i="27"/>
  <c r="I561" i="30"/>
  <c r="H561" i="30"/>
  <c r="I525" i="30"/>
  <c r="H525" i="30"/>
  <c r="I108" i="31"/>
  <c r="H108" i="31"/>
  <c r="I105" i="31"/>
  <c r="H105" i="31"/>
  <c r="I136" i="29"/>
  <c r="H136" i="29"/>
  <c r="I103" i="27"/>
  <c r="H103" i="27"/>
  <c r="I299" i="30"/>
  <c r="I343" i="30" s="1"/>
  <c r="H299" i="30"/>
  <c r="H343" i="30" s="1"/>
  <c r="I46" i="28"/>
  <c r="H46" i="28"/>
  <c r="I54" i="27"/>
  <c r="H54" i="27"/>
  <c r="I243" i="9"/>
  <c r="H243" i="9"/>
  <c r="I240" i="9"/>
  <c r="H240" i="9"/>
  <c r="I237" i="9"/>
  <c r="H237" i="9"/>
  <c r="I229" i="9"/>
  <c r="H229" i="9"/>
  <c r="I212" i="9"/>
  <c r="H212" i="9"/>
  <c r="I200" i="9"/>
  <c r="H200" i="9"/>
  <c r="I175" i="9"/>
  <c r="H175" i="9"/>
  <c r="I152" i="9"/>
  <c r="H152" i="9"/>
  <c r="I128" i="9"/>
  <c r="H128" i="9"/>
  <c r="I106" i="9"/>
  <c r="H106" i="9"/>
  <c r="I75" i="9"/>
  <c r="H75" i="9"/>
  <c r="I71" i="24"/>
  <c r="H71" i="24"/>
  <c r="I69" i="24"/>
  <c r="H69" i="24"/>
  <c r="I67" i="24"/>
  <c r="H67" i="24"/>
  <c r="I65" i="24"/>
  <c r="H65" i="24"/>
  <c r="I62" i="24"/>
  <c r="H62" i="24"/>
  <c r="I54" i="24"/>
  <c r="H54" i="24"/>
  <c r="I46" i="24"/>
  <c r="H46" i="24"/>
  <c r="I40" i="24"/>
  <c r="H40" i="24"/>
  <c r="I32" i="24"/>
  <c r="H32" i="24"/>
  <c r="I25" i="24"/>
  <c r="H25" i="24"/>
  <c r="I20" i="24"/>
  <c r="H20" i="24"/>
  <c r="I13" i="24"/>
  <c r="I98" i="33"/>
  <c r="H98" i="33"/>
  <c r="I95" i="33"/>
  <c r="H95" i="33"/>
  <c r="I93" i="33"/>
  <c r="H93" i="33"/>
  <c r="I85" i="33"/>
  <c r="H85" i="33"/>
  <c r="I79" i="33"/>
  <c r="H79" i="33"/>
  <c r="I72" i="33"/>
  <c r="H72" i="33"/>
  <c r="I61" i="33"/>
  <c r="H61" i="33"/>
  <c r="I54" i="33"/>
  <c r="H54" i="33"/>
  <c r="I44" i="33"/>
  <c r="H44" i="33"/>
  <c r="I28" i="33"/>
  <c r="H28" i="33"/>
  <c r="I22" i="33"/>
  <c r="H22" i="33"/>
  <c r="I15" i="33"/>
  <c r="I190" i="32"/>
  <c r="H190" i="32"/>
  <c r="I188" i="32"/>
  <c r="H188" i="32"/>
  <c r="I183" i="32"/>
  <c r="H183" i="32"/>
  <c r="I177" i="32"/>
  <c r="H177" i="32"/>
  <c r="I170" i="32"/>
  <c r="H170" i="32"/>
  <c r="I160" i="32"/>
  <c r="H160" i="32"/>
  <c r="I148" i="32"/>
  <c r="H148" i="32"/>
  <c r="I133" i="32"/>
  <c r="H133" i="32"/>
  <c r="I122" i="32"/>
  <c r="H122" i="32"/>
  <c r="I106" i="32"/>
  <c r="H106" i="32"/>
  <c r="I84" i="32"/>
  <c r="H84" i="32"/>
  <c r="I64" i="32"/>
  <c r="H64" i="32"/>
  <c r="I36" i="32"/>
  <c r="H36" i="32"/>
  <c r="I112" i="31"/>
  <c r="H112" i="31"/>
  <c r="I110" i="31"/>
  <c r="H110" i="31"/>
  <c r="I100" i="31"/>
  <c r="H100" i="31"/>
  <c r="I92" i="31"/>
  <c r="H92" i="31"/>
  <c r="I81" i="31"/>
  <c r="H81" i="31"/>
  <c r="I70" i="31"/>
  <c r="H70" i="31"/>
  <c r="I60" i="31"/>
  <c r="H60" i="31"/>
  <c r="I53" i="31"/>
  <c r="H53" i="31"/>
  <c r="I44" i="31"/>
  <c r="H44" i="31"/>
  <c r="I32" i="31"/>
  <c r="H32" i="31"/>
  <c r="I609" i="30"/>
  <c r="H609" i="30"/>
  <c r="I604" i="30"/>
  <c r="H604" i="30"/>
  <c r="I588" i="30"/>
  <c r="H588" i="30"/>
  <c r="I488" i="30"/>
  <c r="H488" i="30"/>
  <c r="I441" i="30"/>
  <c r="H441" i="30"/>
  <c r="I398" i="30"/>
  <c r="H398" i="30"/>
  <c r="I243" i="30"/>
  <c r="H243" i="30"/>
  <c r="I187" i="30"/>
  <c r="H187" i="30"/>
  <c r="I134" i="30"/>
  <c r="H134" i="30"/>
  <c r="I141" i="29"/>
  <c r="H141" i="29"/>
  <c r="I139" i="29"/>
  <c r="H139" i="29"/>
  <c r="I134" i="29"/>
  <c r="H134" i="29"/>
  <c r="I132" i="29"/>
  <c r="H132" i="29"/>
  <c r="I127" i="29"/>
  <c r="H127" i="29"/>
  <c r="I123" i="29"/>
  <c r="H123" i="29"/>
  <c r="I119" i="29"/>
  <c r="H119" i="29"/>
  <c r="I109" i="29"/>
  <c r="H109" i="29"/>
  <c r="I74" i="29"/>
  <c r="H74" i="29"/>
  <c r="I51" i="29"/>
  <c r="I40" i="29"/>
  <c r="I97" i="28"/>
  <c r="H97" i="28"/>
  <c r="I81" i="28"/>
  <c r="H81" i="28"/>
  <c r="I66" i="28"/>
  <c r="H66" i="28"/>
  <c r="I33" i="28"/>
  <c r="H33" i="28"/>
  <c r="I22" i="28"/>
  <c r="I105" i="27"/>
  <c r="H105" i="27"/>
  <c r="I98" i="27"/>
  <c r="H98" i="27"/>
  <c r="I89" i="27"/>
  <c r="H89" i="27"/>
  <c r="I79" i="27"/>
  <c r="H79" i="27"/>
  <c r="I73" i="27"/>
  <c r="H73" i="27"/>
  <c r="I64" i="27"/>
  <c r="H64" i="27"/>
  <c r="I45" i="27"/>
  <c r="H45"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<sst xmlns="http://schemas.openxmlformats.org/spreadsheetml/2006/main" count="8487" uniqueCount="2442">
  <si>
    <t>路面下空洞調査業務委託</t>
  </si>
  <si>
    <t>発注機関</t>
  </si>
  <si>
    <t>年度</t>
  </si>
  <si>
    <t>公示日</t>
  </si>
  <si>
    <t>業務名</t>
  </si>
  <si>
    <t>予定価格</t>
  </si>
  <si>
    <t>落札額</t>
  </si>
  <si>
    <t>受注者</t>
  </si>
  <si>
    <t>業務量</t>
  </si>
  <si>
    <t>入札方式</t>
  </si>
  <si>
    <t>備考</t>
  </si>
  <si>
    <t>会社要件</t>
  </si>
  <si>
    <t>技術者要件</t>
  </si>
  <si>
    <t>業登録</t>
  </si>
  <si>
    <t>業務実績</t>
  </si>
  <si>
    <t>業務量実績</t>
  </si>
  <si>
    <t>地域性</t>
  </si>
  <si>
    <t>その他要件</t>
  </si>
  <si>
    <t>資格</t>
  </si>
  <si>
    <t>業務経験</t>
  </si>
  <si>
    <t>大阪市役所</t>
  </si>
  <si>
    <t>H22</t>
  </si>
  <si>
    <t>ジオ・サーチ</t>
  </si>
  <si>
    <t>公募</t>
  </si>
  <si>
    <t>H23</t>
  </si>
  <si>
    <t>プロポーザル方式</t>
  </si>
  <si>
    <t>随意契約</t>
  </si>
  <si>
    <t>H24</t>
  </si>
  <si>
    <t>その性質又は目的が
競争入札に適さないもの</t>
  </si>
  <si>
    <t>近畿地方整備局</t>
  </si>
  <si>
    <t>H25</t>
  </si>
  <si>
    <t>路面下空洞調査業務</t>
  </si>
  <si>
    <t>一般競争入札</t>
  </si>
  <si>
    <t>H26</t>
  </si>
  <si>
    <t>全ての手持ち業務（管理技術者、担当技術者となっている他業務のうち500万円以上の業務）の契約金額の合計が4億円未満かつ12件未満であること</t>
  </si>
  <si>
    <t>H16以降に地中レーダを用いた路面下空洞調査業務を1件以上完了させていること</t>
  </si>
  <si>
    <t>技術士（総合技術監理部門:建設または応用理学）or技術士（建設または応用理学）orRCCM（技術士と同じ部門）or土木学会特別上級土木技術者、土木学会上級土木技術者または一級土木技術者or博士（専攻：工学）
建設コンサルタント登録規程で技術管理者として認定された者</t>
  </si>
  <si>
    <t>H16以降に元請として地中レーダを用いた路面下空洞調査業務もしくは地中レーダを用いた空洞調査業務に従事した経験、または出向、派遣、再委託を受けて行った実績も認める</t>
  </si>
  <si>
    <t>全ての手持ち業務の合計が4億円未満かつ10件未満であること</t>
  </si>
  <si>
    <t>豊中市役所</t>
  </si>
  <si>
    <t>H21以降に国、地方公共団体またはそれに準ずる機関の発注に係る路面下空洞探査車を用いた調査業務の元請実績</t>
  </si>
  <si>
    <t>H25,26豊中市物品等入札参加資格を有すること</t>
  </si>
  <si>
    <t>総合技術監理部門で建設－応用理学、建設－土質及び基礎、応用理学－地質
技術士（建設部門または応用理学部門）
またはRCCM（道路or土質及び基礎）</t>
  </si>
  <si>
    <t>H21以降に国、地方公共団体等による発注業務のうち路面下空洞探査車を用いた業務の実務経験を有するもの</t>
  </si>
  <si>
    <t>H27</t>
  </si>
  <si>
    <t>全ての手持ち業務（管理技術者、担当技術者となっている他業務のうち500万円以上の業務）の契約金額の合計が4億円未満かつ11件未満であること</t>
  </si>
  <si>
    <t>東大阪市役所</t>
  </si>
  <si>
    <t>H28</t>
  </si>
  <si>
    <t>H26,27年度本市入札参加有資格者名簿（土木関係建設コンサルタント業務のいずれかを第1希望または地質調査業務）に登録されている</t>
  </si>
  <si>
    <t>指名競争入札</t>
  </si>
  <si>
    <t>地方整備局一般競争参加資格？</t>
  </si>
  <si>
    <t>大阪府庁</t>
  </si>
  <si>
    <t>主要地方道 大阪池田線外 
路面下空洞調査委託(池田土木事務所)</t>
  </si>
  <si>
    <t>川崎地質</t>
  </si>
  <si>
    <t>主要地方道 大阪臨海線外 
路面下空洞調査委託(岸和田土木事務所)</t>
  </si>
  <si>
    <t>アイレック技建</t>
  </si>
  <si>
    <t>一般国道 170号外 
路面下空洞調査委託(八尾土木事務所)</t>
  </si>
  <si>
    <t>応用地質</t>
  </si>
  <si>
    <t>一般国道 170号 
路面下空洞調査委託(鳳土木事務所)</t>
  </si>
  <si>
    <t>国際航業</t>
  </si>
  <si>
    <t>路面下空洞調査業務委託-2</t>
  </si>
  <si>
    <t>テクノス</t>
  </si>
  <si>
    <t>全ての手持ち業務（管理技術者、担当技術者となっている他業務のうち500万円以上の業務）の契約金額の合計が4億円未満かつ10件未満であること</t>
  </si>
  <si>
    <t>堺市役所</t>
  </si>
  <si>
    <t>国、公団、地方公共団体が発注した路面下空洞探査車の元請実績</t>
  </si>
  <si>
    <t>総合技術監理部門で建設－応用理学、建設－土質及び基礎、または道路、応用理学－地質
またはRCCM（道路or地質or土質及び基礎）</t>
  </si>
  <si>
    <t>H23以降に国、地方公共団体またはそれに準ずる機関による発注業務のうち路面下空洞探査車を用いた業務を管理技術者または照査技術者として履行した実績</t>
  </si>
  <si>
    <t>H23以降に国、地方公共団体またはそれに準ずる機関の発注に係る路面下空洞探査車を用いた調査業務の元請実績</t>
  </si>
  <si>
    <t>総合技術監理部門で建設－応用理学、建設－土質及び基礎、または道路、応用理学－地質
技術士（建設部門または応用理学部門）
またはRCCM（道路or土質及び基礎）</t>
  </si>
  <si>
    <t>H29</t>
  </si>
  <si>
    <t>主要地方道（旧）大阪中央環状線外
路面下空洞調査委託（八尾土木事務所）</t>
  </si>
  <si>
    <t>大阪府測量・建設コンサルタント等競争入札参加資格において、
「建設コンサルタント（道路）」の認定を受けている者</t>
  </si>
  <si>
    <t>H19.4.1から入札参加申請期限までに国、地方公共団体、道路公社等から元請として探査車を用い路面下空洞調査及び当該調査の異常箇所においてコアボーリングを行い、空洞内及び孔壁断面を撮影し、空洞の有無･規模等路面下状況の調査を行う業務</t>
  </si>
  <si>
    <t>入札参加申請時までにH29年度（登録部局…大阪府都市整備部･環境農林水産部･住宅まちづくり部･府民文化部）（受注希望業種…建設コンサルタント業務）登録してありかつ有効であること</t>
  </si>
  <si>
    <t>技術士（建設部門または総合技術監理部門ー建設
RCCM（道路）
建設コンサルタント登録規程で技術管理者（道路）</t>
  </si>
  <si>
    <t>管理技術者と照査技術者は兼ねることができない</t>
  </si>
  <si>
    <t>主要地方道 富田林泉大津線(新) 外 
路面下空洞調査委託(鳳土木事務所)</t>
  </si>
  <si>
    <t>主要地方道 泉佐野岩出線外 
路面下空洞調査委託(岸和田土木事務所)</t>
  </si>
  <si>
    <t>一般国道 173号外 
路面下空洞調査委託(池田土木事務所)</t>
  </si>
  <si>
    <t>日本工営</t>
  </si>
  <si>
    <t>入札参加申請時までにH29年度（登録部局…大阪府都市整備部･環境農林水産部･住宅まちづくり部･府民文化部）（受注希望業種…建設コンサルタント業務（建築設計、監理、設備設計、監理）登録してありかつ有効であること</t>
  </si>
  <si>
    <t>一級河川　東除川河川管理用通路路面下空洞調査委託</t>
  </si>
  <si>
    <t>大東市役所</t>
  </si>
  <si>
    <t>測量･建設コンサルタントの場合…H28･29年度本市入札参加有資格者名簿に登録されていること
物品供給等･業務委託の場合H29･30年度本市入札参加有資格者名簿に登録されていること</t>
  </si>
  <si>
    <t>路面下空洞調査委託業務</t>
  </si>
  <si>
    <t>国、公団、地方公共団体が発注した同種又は類似業務の元請実績</t>
  </si>
  <si>
    <t>総合技術監理部門で建設－応用理学、建設－土質及び基礎、または道路、応用理学－地質</t>
  </si>
  <si>
    <t>堺市立学校(堺区)運動場地盤面下空洞調査業務</t>
  </si>
  <si>
    <t>堺市立学校(西・中・東区)運動場地盤面下空洞調査業務</t>
  </si>
  <si>
    <t>H30</t>
  </si>
  <si>
    <t>一般国道　307号外　路面下空洞調査委託</t>
  </si>
  <si>
    <t>技術士2名必要</t>
  </si>
  <si>
    <r>
      <rPr>
        <sz val="11"/>
        <color theme="1"/>
        <rFont val="游ゴシック"/>
        <family val="3"/>
        <charset val="128"/>
        <scheme val="minor"/>
      </rPr>
      <t>H</t>
    </r>
    <r>
      <rPr>
        <sz val="11"/>
        <color theme="1"/>
        <rFont val="游ゴシック"/>
        <family val="3"/>
        <charset val="128"/>
        <scheme val="minor"/>
      </rPr>
      <t>20</t>
    </r>
    <r>
      <rPr>
        <sz val="11"/>
        <color theme="1"/>
        <rFont val="游ゴシック"/>
        <family val="3"/>
        <charset val="128"/>
        <scheme val="minor"/>
      </rPr>
      <t>.4.1から入札参加申請期限までに国、地方公共団体、道路公社等から元請として探査車を用い路面下空洞調査及び当該調査の異常箇所においてコアボーリングを行い、空洞内及び孔壁断面を撮影し、空洞の有無･規模等路面下状況の調査を行う業務</t>
    </r>
  </si>
  <si>
    <t>一級河川　寝屋川路面下空洞調査委託(H30住道大橋下流右岸)</t>
    <rPh sb="5" eb="8">
      <t>ネヤガワ</t>
    </rPh>
    <rPh sb="8" eb="10">
      <t>ロメン</t>
    </rPh>
    <rPh sb="10" eb="11">
      <t>シタ</t>
    </rPh>
    <rPh sb="11" eb="13">
      <t>クウドウ</t>
    </rPh>
    <rPh sb="13" eb="15">
      <t>チョウサ</t>
    </rPh>
    <rPh sb="15" eb="17">
      <t>イタク</t>
    </rPh>
    <rPh sb="21" eb="22">
      <t>スミ</t>
    </rPh>
    <rPh sb="22" eb="23">
      <t>ミチ</t>
    </rPh>
    <rPh sb="23" eb="25">
      <t>オオハシ</t>
    </rPh>
    <rPh sb="25" eb="27">
      <t>カリュウ</t>
    </rPh>
    <rPh sb="27" eb="28">
      <t>ミギ</t>
    </rPh>
    <rPh sb="28" eb="29">
      <t>キシ</t>
    </rPh>
    <phoneticPr fontId="6"/>
  </si>
  <si>
    <t>国際航業(株)</t>
    <rPh sb="0" eb="4">
      <t>コクサイコウギョウ</t>
    </rPh>
    <rPh sb="4" eb="7">
      <t>カブ</t>
    </rPh>
    <phoneticPr fontId="6"/>
  </si>
  <si>
    <t>測量・建設コンサルタント等の場合は、平成 30・31 年度 本市入札参加有資格者名簿（測量・建 設コンサルタント等）に登録されていること。 物品供給等・業務委託の場合は、平成 29・30 年度 本市入札参加有資格者名簿（物品供給等・ 業務委託）に登録されていること。 工事請負の場合は、平成 29・30 年度 本市入札参加有資格者名簿（工事請負）に登録されてい ること。</t>
  </si>
  <si>
    <t>一般国道　423号外路面下空洞調査委託(池田土木事務所)</t>
    <rPh sb="0" eb="2">
      <t>イッパン</t>
    </rPh>
    <rPh sb="2" eb="4">
      <t>コクドウ</t>
    </rPh>
    <rPh sb="8" eb="9">
      <t>ゴウ</t>
    </rPh>
    <rPh sb="9" eb="10">
      <t>ガイ</t>
    </rPh>
    <rPh sb="10" eb="12">
      <t>ロメン</t>
    </rPh>
    <rPh sb="12" eb="13">
      <t>シタ</t>
    </rPh>
    <rPh sb="13" eb="15">
      <t>クウドウ</t>
    </rPh>
    <rPh sb="15" eb="17">
      <t>チョウサ</t>
    </rPh>
    <rPh sb="17" eb="19">
      <t>イタク</t>
    </rPh>
    <rPh sb="20" eb="22">
      <t>イケダ</t>
    </rPh>
    <rPh sb="22" eb="24">
      <t>ドボク</t>
    </rPh>
    <rPh sb="24" eb="26">
      <t>ジム</t>
    </rPh>
    <rPh sb="26" eb="27">
      <t>ショ</t>
    </rPh>
    <phoneticPr fontId="6"/>
  </si>
  <si>
    <t>(株)パスコ</t>
    <rPh sb="0" eb="3">
      <t>カブ</t>
    </rPh>
    <phoneticPr fontId="6"/>
  </si>
  <si>
    <t>平成 30 年度 路面下空洞調査業務委託</t>
  </si>
  <si>
    <t>主要地方道(新)泉大津美原線外　路面下空洞調査委託(鳳土木事務所)</t>
    <rPh sb="0" eb="2">
      <t>シュヨウ</t>
    </rPh>
    <rPh sb="2" eb="4">
      <t>チホウ</t>
    </rPh>
    <rPh sb="4" eb="5">
      <t>ドウ</t>
    </rPh>
    <rPh sb="6" eb="7">
      <t>シン</t>
    </rPh>
    <rPh sb="8" eb="9">
      <t>イズミ</t>
    </rPh>
    <rPh sb="9" eb="11">
      <t>オオツ</t>
    </rPh>
    <rPh sb="11" eb="13">
      <t>ミハラ</t>
    </rPh>
    <rPh sb="13" eb="14">
      <t>セン</t>
    </rPh>
    <rPh sb="14" eb="15">
      <t>ガイ</t>
    </rPh>
    <rPh sb="16" eb="18">
      <t>ロメン</t>
    </rPh>
    <rPh sb="18" eb="19">
      <t>カ</t>
    </rPh>
    <rPh sb="19" eb="21">
      <t>クウドウ</t>
    </rPh>
    <rPh sb="21" eb="23">
      <t>チョウサ</t>
    </rPh>
    <rPh sb="23" eb="25">
      <t>イタク</t>
    </rPh>
    <rPh sb="26" eb="27">
      <t>オオトリ</t>
    </rPh>
    <rPh sb="27" eb="29">
      <t>ドボク</t>
    </rPh>
    <rPh sb="29" eb="31">
      <t>ジム</t>
    </rPh>
    <rPh sb="31" eb="32">
      <t>ショ</t>
    </rPh>
    <phoneticPr fontId="6"/>
  </si>
  <si>
    <t>基礎地盤コンサルタンツ(株)</t>
    <rPh sb="0" eb="2">
      <t>キソ</t>
    </rPh>
    <rPh sb="2" eb="3">
      <t>チ</t>
    </rPh>
    <rPh sb="3" eb="4">
      <t>バン</t>
    </rPh>
    <rPh sb="11" eb="14">
      <t>カブ</t>
    </rPh>
    <phoneticPr fontId="6"/>
  </si>
  <si>
    <t>堺市役所</t>
    <rPh sb="0" eb="2">
      <t>サカイシ</t>
    </rPh>
    <rPh sb="2" eb="4">
      <t>ヤクショ</t>
    </rPh>
    <phoneticPr fontId="6"/>
  </si>
  <si>
    <t>H30</t>
    <phoneticPr fontId="6"/>
  </si>
  <si>
    <t>平成 30 年度 路面下空洞調査業務委託</t>
    <phoneticPr fontId="6"/>
  </si>
  <si>
    <t>門真市役所</t>
  </si>
  <si>
    <t>門真市舗装路面下空洞調査業務委託</t>
  </si>
  <si>
    <t>アジア航測株式会社</t>
    <rPh sb="3" eb="9">
      <t>コウソクカブシキガイシャ</t>
    </rPh>
    <phoneticPr fontId="6"/>
  </si>
  <si>
    <t>門真市競争入札参加資格 測量・建設コンサルタント系 ランク無し</t>
  </si>
  <si>
    <t>「道路」及び「GIS」</t>
  </si>
  <si>
    <t>泉南郡熊取町役場</t>
    <rPh sb="0" eb="1">
      <t>イズミ</t>
    </rPh>
    <rPh sb="1" eb="2">
      <t>ミナミ</t>
    </rPh>
    <rPh sb="2" eb="3">
      <t>グン</t>
    </rPh>
    <rPh sb="3" eb="5">
      <t>クマトリ</t>
    </rPh>
    <rPh sb="5" eb="6">
      <t>マチ</t>
    </rPh>
    <rPh sb="6" eb="8">
      <t>ヤクバ</t>
    </rPh>
    <phoneticPr fontId="6"/>
  </si>
  <si>
    <t>6月</t>
    <rPh sb="1" eb="2">
      <t>ガツ</t>
    </rPh>
    <phoneticPr fontId="6"/>
  </si>
  <si>
    <t>平成30年度熊取町路面下空洞調査業務</t>
    <rPh sb="0" eb="2">
      <t>ヘイセイ</t>
    </rPh>
    <rPh sb="4" eb="6">
      <t>ネンド</t>
    </rPh>
    <rPh sb="5" eb="6">
      <t>ド</t>
    </rPh>
    <rPh sb="6" eb="8">
      <t>クマトリ</t>
    </rPh>
    <rPh sb="8" eb="9">
      <t>マチ</t>
    </rPh>
    <rPh sb="9" eb="11">
      <t>ロメン</t>
    </rPh>
    <rPh sb="11" eb="12">
      <t>シタ</t>
    </rPh>
    <rPh sb="12" eb="14">
      <t>クウドウ</t>
    </rPh>
    <rPh sb="14" eb="16">
      <t>チョウサ</t>
    </rPh>
    <rPh sb="16" eb="18">
      <t>ギョウム</t>
    </rPh>
    <phoneticPr fontId="6"/>
  </si>
  <si>
    <t>指名入札</t>
    <rPh sb="0" eb="2">
      <t>シメイ</t>
    </rPh>
    <rPh sb="2" eb="4">
      <t>ニュウサツ</t>
    </rPh>
    <phoneticPr fontId="6"/>
  </si>
  <si>
    <t>近畿地方整備局</t>
    <rPh sb="0" eb="2">
      <t>キンキ</t>
    </rPh>
    <rPh sb="2" eb="7">
      <t>チホウセイビキョク</t>
    </rPh>
    <phoneticPr fontId="6"/>
  </si>
  <si>
    <t>路面下空洞調査業務</t>
    <rPh sb="0" eb="2">
      <t>ロメン</t>
    </rPh>
    <rPh sb="2" eb="3">
      <t>シタ</t>
    </rPh>
    <rPh sb="3" eb="5">
      <t>クウドウ</t>
    </rPh>
    <rPh sb="5" eb="7">
      <t>チョウサ</t>
    </rPh>
    <rPh sb="7" eb="9">
      <t>ギョウム</t>
    </rPh>
    <phoneticPr fontId="6"/>
  </si>
  <si>
    <t>大阪府庁</t>
    <phoneticPr fontId="6"/>
  </si>
  <si>
    <t>一般府道　枚方茨木線外　路面下空洞調査委託(枚方土木事務所)</t>
    <rPh sb="0" eb="2">
      <t>イッパン</t>
    </rPh>
    <rPh sb="2" eb="4">
      <t>フドウ</t>
    </rPh>
    <rPh sb="5" eb="6">
      <t>マイ</t>
    </rPh>
    <rPh sb="6" eb="7">
      <t>カタ</t>
    </rPh>
    <rPh sb="7" eb="9">
      <t>イバラキ</t>
    </rPh>
    <rPh sb="9" eb="10">
      <t>セン</t>
    </rPh>
    <rPh sb="10" eb="11">
      <t>ソト</t>
    </rPh>
    <rPh sb="12" eb="14">
      <t>ロメン</t>
    </rPh>
    <rPh sb="14" eb="15">
      <t>シタ</t>
    </rPh>
    <rPh sb="15" eb="17">
      <t>クウドウ</t>
    </rPh>
    <rPh sb="17" eb="19">
      <t>チョウサ</t>
    </rPh>
    <rPh sb="19" eb="21">
      <t>イタク</t>
    </rPh>
    <rPh sb="22" eb="23">
      <t>マイ</t>
    </rPh>
    <rPh sb="23" eb="24">
      <t>カタ</t>
    </rPh>
    <rPh sb="24" eb="26">
      <t>ドボク</t>
    </rPh>
    <rPh sb="26" eb="28">
      <t>ジム</t>
    </rPh>
    <rPh sb="28" eb="29">
      <t>ショ</t>
    </rPh>
    <phoneticPr fontId="6"/>
  </si>
  <si>
    <t>R1</t>
    <phoneticPr fontId="6"/>
  </si>
  <si>
    <t>明治コンサルタント(株)　大阪支店</t>
    <rPh sb="0" eb="2">
      <t>メイジ</t>
    </rPh>
    <rPh sb="9" eb="12">
      <t>カブ</t>
    </rPh>
    <rPh sb="13" eb="15">
      <t>オオサカ</t>
    </rPh>
    <rPh sb="15" eb="17">
      <t>シテン</t>
    </rPh>
    <phoneticPr fontId="6"/>
  </si>
  <si>
    <t>一般競争入札</t>
    <rPh sb="0" eb="2">
      <t>イッパン</t>
    </rPh>
    <rPh sb="2" eb="4">
      <t>キョウソウ</t>
    </rPh>
    <rPh sb="4" eb="6">
      <t>ニュウサツ</t>
    </rPh>
    <phoneticPr fontId="6"/>
  </si>
  <si>
    <t>令和元年度　路面下空洞調査業務委託</t>
    <rPh sb="0" eb="2">
      <t>レイワ</t>
    </rPh>
    <rPh sb="2" eb="4">
      <t>ガンネン</t>
    </rPh>
    <rPh sb="4" eb="5">
      <t>ド</t>
    </rPh>
    <rPh sb="6" eb="8">
      <t>ロメン</t>
    </rPh>
    <rPh sb="8" eb="9">
      <t>シタ</t>
    </rPh>
    <rPh sb="9" eb="11">
      <t>クウドウ</t>
    </rPh>
    <rPh sb="11" eb="13">
      <t>チョウサ</t>
    </rPh>
    <rPh sb="13" eb="15">
      <t>ギョウム</t>
    </rPh>
    <rPh sb="15" eb="17">
      <t>イタク</t>
    </rPh>
    <phoneticPr fontId="6"/>
  </si>
  <si>
    <t>随意契約</t>
    <rPh sb="0" eb="2">
      <t>ズイイ</t>
    </rPh>
    <rPh sb="2" eb="4">
      <t>ケイヤク</t>
    </rPh>
    <phoneticPr fontId="6"/>
  </si>
  <si>
    <t>寝屋川市</t>
    <rPh sb="0" eb="4">
      <t>ネヤガワシ</t>
    </rPh>
    <phoneticPr fontId="6"/>
  </si>
  <si>
    <t>寝屋川市内路面下空洞探査業務委託</t>
    <rPh sb="0" eb="4">
      <t>ネヤガワシ</t>
    </rPh>
    <rPh sb="4" eb="5">
      <t>ナイ</t>
    </rPh>
    <rPh sb="5" eb="7">
      <t>ロメン</t>
    </rPh>
    <rPh sb="7" eb="8">
      <t>シタ</t>
    </rPh>
    <rPh sb="8" eb="10">
      <t>クウドウ</t>
    </rPh>
    <rPh sb="10" eb="12">
      <t>タンサ</t>
    </rPh>
    <rPh sb="12" eb="14">
      <t>ギョウム</t>
    </rPh>
    <rPh sb="14" eb="16">
      <t>イタク</t>
    </rPh>
    <phoneticPr fontId="6"/>
  </si>
  <si>
    <t>令和元年度路面下空洞調査業務</t>
    <rPh sb="0" eb="2">
      <t>ロメン</t>
    </rPh>
    <rPh sb="2" eb="3">
      <t>シタ</t>
    </rPh>
    <rPh sb="3" eb="5">
      <t>クウドウ</t>
    </rPh>
    <rPh sb="5" eb="7">
      <t>チョウサ</t>
    </rPh>
    <rPh sb="7" eb="9">
      <t>ギョウム</t>
    </rPh>
    <phoneticPr fontId="6"/>
  </si>
  <si>
    <t>吹田市</t>
    <rPh sb="0" eb="2">
      <t>スイタ</t>
    </rPh>
    <rPh sb="2" eb="3">
      <t>シ</t>
    </rPh>
    <phoneticPr fontId="6"/>
  </si>
  <si>
    <t>路面下空洞調査委託業務</t>
    <rPh sb="0" eb="2">
      <t>ロメン</t>
    </rPh>
    <rPh sb="2" eb="3">
      <t>シタ</t>
    </rPh>
    <rPh sb="3" eb="5">
      <t>クウドウ</t>
    </rPh>
    <rPh sb="5" eb="7">
      <t>チョウサ</t>
    </rPh>
    <rPh sb="7" eb="9">
      <t>イタク</t>
    </rPh>
    <rPh sb="9" eb="11">
      <t>ギョウム</t>
    </rPh>
    <phoneticPr fontId="6"/>
  </si>
  <si>
    <t>豊田市</t>
    <rPh sb="0" eb="3">
      <t>トヨタシ</t>
    </rPh>
    <phoneticPr fontId="6"/>
  </si>
  <si>
    <t>7月</t>
    <rPh sb="1" eb="2">
      <t>ガツ</t>
    </rPh>
    <phoneticPr fontId="6"/>
  </si>
  <si>
    <t>令和元年度熊取町路面下空洞調査業務</t>
    <rPh sb="0" eb="2">
      <t>レイワ</t>
    </rPh>
    <rPh sb="2" eb="4">
      <t>ガンネン</t>
    </rPh>
    <rPh sb="4" eb="5">
      <t>ド</t>
    </rPh>
    <rPh sb="5" eb="7">
      <t>クマトリ</t>
    </rPh>
    <rPh sb="7" eb="8">
      <t>マチ</t>
    </rPh>
    <rPh sb="8" eb="10">
      <t>ロメン</t>
    </rPh>
    <rPh sb="10" eb="11">
      <t>シタ</t>
    </rPh>
    <rPh sb="11" eb="13">
      <t>クウドウ</t>
    </rPh>
    <rPh sb="13" eb="15">
      <t>チョウサ</t>
    </rPh>
    <rPh sb="15" eb="17">
      <t>ギョウム</t>
    </rPh>
    <phoneticPr fontId="6"/>
  </si>
  <si>
    <t>応用地質株式会社</t>
    <rPh sb="0" eb="8">
      <t>オウヨウチシツカブシキガイシャ</t>
    </rPh>
    <phoneticPr fontId="6"/>
  </si>
  <si>
    <t>守口市</t>
    <rPh sb="0" eb="2">
      <t>モリグチ</t>
    </rPh>
    <rPh sb="2" eb="3">
      <t>シ</t>
    </rPh>
    <phoneticPr fontId="6"/>
  </si>
  <si>
    <t>路面下空洞調査業務委託</t>
    <rPh sb="0" eb="2">
      <t>ロメン</t>
    </rPh>
    <rPh sb="2" eb="3">
      <t>シタ</t>
    </rPh>
    <rPh sb="3" eb="5">
      <t>クウドウ</t>
    </rPh>
    <rPh sb="5" eb="7">
      <t>チョウサ</t>
    </rPh>
    <rPh sb="7" eb="9">
      <t>ギョウム</t>
    </rPh>
    <rPh sb="9" eb="11">
      <t>イタク</t>
    </rPh>
    <phoneticPr fontId="6"/>
  </si>
  <si>
    <t>一般国道(旧)170号外　路面下空洞調査委託(八尾土木事務所)</t>
    <rPh sb="0" eb="2">
      <t>イッパン</t>
    </rPh>
    <rPh sb="2" eb="4">
      <t>コクドウ</t>
    </rPh>
    <rPh sb="5" eb="6">
      <t>キュウ</t>
    </rPh>
    <rPh sb="10" eb="11">
      <t>ゴウ</t>
    </rPh>
    <rPh sb="11" eb="12">
      <t>ソト</t>
    </rPh>
    <rPh sb="13" eb="15">
      <t>ロメン</t>
    </rPh>
    <rPh sb="15" eb="16">
      <t>シタ</t>
    </rPh>
    <rPh sb="16" eb="18">
      <t>クウドウ</t>
    </rPh>
    <rPh sb="18" eb="20">
      <t>チョウサ</t>
    </rPh>
    <rPh sb="20" eb="22">
      <t>イタク</t>
    </rPh>
    <rPh sb="23" eb="25">
      <t>ヤオ</t>
    </rPh>
    <rPh sb="25" eb="27">
      <t>ドボク</t>
    </rPh>
    <rPh sb="27" eb="29">
      <t>ジム</t>
    </rPh>
    <rPh sb="29" eb="30">
      <t>ショ</t>
    </rPh>
    <phoneticPr fontId="6"/>
  </si>
  <si>
    <t>一般国道480号外　路面下空洞調査委託(鳳土木事務所)</t>
    <rPh sb="0" eb="2">
      <t>イッパン</t>
    </rPh>
    <rPh sb="2" eb="4">
      <t>コクドウ</t>
    </rPh>
    <rPh sb="7" eb="8">
      <t>ゴウ</t>
    </rPh>
    <rPh sb="8" eb="9">
      <t>ソト</t>
    </rPh>
    <rPh sb="10" eb="12">
      <t>ロメン</t>
    </rPh>
    <rPh sb="12" eb="13">
      <t>シタ</t>
    </rPh>
    <rPh sb="13" eb="15">
      <t>クウドウ</t>
    </rPh>
    <rPh sb="15" eb="17">
      <t>チョウサ</t>
    </rPh>
    <rPh sb="17" eb="19">
      <t>イタク</t>
    </rPh>
    <rPh sb="20" eb="21">
      <t>オオトリ</t>
    </rPh>
    <rPh sb="21" eb="23">
      <t>ドボク</t>
    </rPh>
    <rPh sb="23" eb="25">
      <t>ジム</t>
    </rPh>
    <rPh sb="25" eb="26">
      <t>ショ</t>
    </rPh>
    <phoneticPr fontId="6"/>
  </si>
  <si>
    <t>一般国道166号外　路面下空洞調査委託(富田林土木事務所)</t>
    <rPh sb="0" eb="2">
      <t>イッパン</t>
    </rPh>
    <rPh sb="2" eb="4">
      <t>コクドウ</t>
    </rPh>
    <rPh sb="7" eb="8">
      <t>ゴウ</t>
    </rPh>
    <rPh sb="8" eb="9">
      <t>ソト</t>
    </rPh>
    <rPh sb="10" eb="12">
      <t>ロメン</t>
    </rPh>
    <rPh sb="12" eb="13">
      <t>シタ</t>
    </rPh>
    <rPh sb="13" eb="15">
      <t>クウドウ</t>
    </rPh>
    <rPh sb="15" eb="17">
      <t>チョウサ</t>
    </rPh>
    <rPh sb="17" eb="19">
      <t>イタク</t>
    </rPh>
    <rPh sb="20" eb="22">
      <t>トミタ</t>
    </rPh>
    <rPh sb="22" eb="23">
      <t>ハヤシ</t>
    </rPh>
    <rPh sb="23" eb="25">
      <t>ドボク</t>
    </rPh>
    <rPh sb="25" eb="27">
      <t>ジム</t>
    </rPh>
    <rPh sb="27" eb="28">
      <t>ショ</t>
    </rPh>
    <phoneticPr fontId="6"/>
  </si>
  <si>
    <t>和歌山航測(株)</t>
    <rPh sb="0" eb="3">
      <t>ワカヤマ</t>
    </rPh>
    <rPh sb="3" eb="5">
      <t>コウソク</t>
    </rPh>
    <rPh sb="5" eb="8">
      <t>カブ</t>
    </rPh>
    <phoneticPr fontId="6"/>
  </si>
  <si>
    <t>主要地方道　八尾茨木線　外　路面下空洞調査委託(茨木土木事務所)</t>
    <rPh sb="0" eb="2">
      <t>シュヨウ</t>
    </rPh>
    <rPh sb="2" eb="4">
      <t>チホウ</t>
    </rPh>
    <rPh sb="4" eb="5">
      <t>ドウ</t>
    </rPh>
    <rPh sb="6" eb="8">
      <t>ヤオ</t>
    </rPh>
    <rPh sb="8" eb="10">
      <t>イバラキ</t>
    </rPh>
    <rPh sb="10" eb="11">
      <t>セン</t>
    </rPh>
    <rPh sb="12" eb="13">
      <t>ソト</t>
    </rPh>
    <rPh sb="14" eb="16">
      <t>ロメン</t>
    </rPh>
    <rPh sb="16" eb="17">
      <t>シタ</t>
    </rPh>
    <rPh sb="17" eb="19">
      <t>クウドウ</t>
    </rPh>
    <rPh sb="19" eb="21">
      <t>チョウサ</t>
    </rPh>
    <rPh sb="21" eb="23">
      <t>イタク</t>
    </rPh>
    <rPh sb="24" eb="26">
      <t>イバラキ</t>
    </rPh>
    <rPh sb="26" eb="28">
      <t>ドボク</t>
    </rPh>
    <rPh sb="28" eb="30">
      <t>ジム</t>
    </rPh>
    <rPh sb="30" eb="31">
      <t>ショ</t>
    </rPh>
    <phoneticPr fontId="6"/>
  </si>
  <si>
    <t>主要地方道　岸和田牛滝山貝塚線外　路面下空洞調査委託(岸和田土木事務所)</t>
    <rPh sb="0" eb="2">
      <t>シュヨウ</t>
    </rPh>
    <rPh sb="2" eb="4">
      <t>チホウ</t>
    </rPh>
    <rPh sb="4" eb="5">
      <t>ドウ</t>
    </rPh>
    <rPh sb="6" eb="9">
      <t>キシワダ</t>
    </rPh>
    <rPh sb="9" eb="10">
      <t>ウシ</t>
    </rPh>
    <rPh sb="10" eb="11">
      <t>タキ</t>
    </rPh>
    <rPh sb="11" eb="12">
      <t>ヤマ</t>
    </rPh>
    <rPh sb="12" eb="14">
      <t>カイヅカ</t>
    </rPh>
    <rPh sb="14" eb="15">
      <t>セン</t>
    </rPh>
    <rPh sb="15" eb="16">
      <t>ソト</t>
    </rPh>
    <rPh sb="17" eb="19">
      <t>ロメン</t>
    </rPh>
    <rPh sb="19" eb="20">
      <t>シタ</t>
    </rPh>
    <rPh sb="20" eb="22">
      <t>クウドウ</t>
    </rPh>
    <rPh sb="22" eb="24">
      <t>チョウサ</t>
    </rPh>
    <rPh sb="24" eb="26">
      <t>イタク</t>
    </rPh>
    <rPh sb="27" eb="30">
      <t>キシワダ</t>
    </rPh>
    <rPh sb="30" eb="32">
      <t>ドボク</t>
    </rPh>
    <rPh sb="32" eb="34">
      <t>ジム</t>
    </rPh>
    <rPh sb="34" eb="35">
      <t>ショ</t>
    </rPh>
    <phoneticPr fontId="6"/>
  </si>
  <si>
    <t>(株)ウエスコ</t>
    <rPh sb="0" eb="3">
      <t>カブ</t>
    </rPh>
    <phoneticPr fontId="6"/>
  </si>
  <si>
    <t>路面下空洞調査計画検討業務委託</t>
    <rPh sb="0" eb="7">
      <t>ロメンシタクウドウチョウサ</t>
    </rPh>
    <rPh sb="7" eb="9">
      <t>ケイカク</t>
    </rPh>
    <rPh sb="9" eb="11">
      <t>ケントウ</t>
    </rPh>
    <rPh sb="11" eb="13">
      <t>ギョウム</t>
    </rPh>
    <rPh sb="13" eb="15">
      <t>イタク</t>
    </rPh>
    <phoneticPr fontId="6"/>
  </si>
  <si>
    <t>R2</t>
    <phoneticPr fontId="6"/>
  </si>
  <si>
    <t>長崎県庁</t>
    <rPh sb="0" eb="2">
      <t>ナガサキ</t>
    </rPh>
    <rPh sb="2" eb="4">
      <t>ケンチョウ</t>
    </rPh>
    <phoneticPr fontId="6"/>
  </si>
  <si>
    <t>H29</t>
    <phoneticPr fontId="6"/>
  </si>
  <si>
    <t>28総舗補第1-3号
路面下空洞調査業務委託(その2)</t>
    <rPh sb="2" eb="3">
      <t>ソウ</t>
    </rPh>
    <rPh sb="3" eb="4">
      <t>ホ</t>
    </rPh>
    <rPh sb="4" eb="5">
      <t>ホ</t>
    </rPh>
    <rPh sb="5" eb="6">
      <t>ダイ</t>
    </rPh>
    <rPh sb="9" eb="10">
      <t>ゴウ</t>
    </rPh>
    <rPh sb="11" eb="13">
      <t>ロメン</t>
    </rPh>
    <rPh sb="13" eb="14">
      <t>カ</t>
    </rPh>
    <rPh sb="14" eb="16">
      <t>クウドウ</t>
    </rPh>
    <rPh sb="16" eb="18">
      <t>チョウサ</t>
    </rPh>
    <rPh sb="18" eb="20">
      <t>ギョウム</t>
    </rPh>
    <rPh sb="20" eb="22">
      <t>イタク</t>
    </rPh>
    <phoneticPr fontId="6"/>
  </si>
  <si>
    <t>ジオ・サーチ㈱</t>
    <phoneticPr fontId="6"/>
  </si>
  <si>
    <t>企画競争(入札・コンペ・プロポーザル)
審査方法：点数方式(100点満点）</t>
    <rPh sb="0" eb="2">
      <t>キカク</t>
    </rPh>
    <rPh sb="2" eb="4">
      <t>キョウソウ</t>
    </rPh>
    <rPh sb="5" eb="7">
      <t>ニュウサツ</t>
    </rPh>
    <rPh sb="20" eb="22">
      <t>シンサ</t>
    </rPh>
    <rPh sb="22" eb="24">
      <t>ホウホウ</t>
    </rPh>
    <rPh sb="25" eb="27">
      <t>テンスウ</t>
    </rPh>
    <rPh sb="27" eb="29">
      <t>ホウシキ</t>
    </rPh>
    <rPh sb="33" eb="34">
      <t>テン</t>
    </rPh>
    <rPh sb="34" eb="36">
      <t>マンテン</t>
    </rPh>
    <phoneticPr fontId="6"/>
  </si>
  <si>
    <t>長崎県競争入札参加資格
種類不明　ランク不明</t>
    <rPh sb="0" eb="2">
      <t>ナガサキ</t>
    </rPh>
    <rPh sb="2" eb="3">
      <t>ケン</t>
    </rPh>
    <rPh sb="3" eb="5">
      <t>キョウソウ</t>
    </rPh>
    <rPh sb="5" eb="7">
      <t>ニュウサツ</t>
    </rPh>
    <rPh sb="7" eb="9">
      <t>サンカ</t>
    </rPh>
    <rPh sb="9" eb="11">
      <t>シカク</t>
    </rPh>
    <rPh sb="12" eb="14">
      <t>シュルイ</t>
    </rPh>
    <rPh sb="14" eb="16">
      <t>フメイ</t>
    </rPh>
    <rPh sb="20" eb="22">
      <t>フメイ</t>
    </rPh>
    <phoneticPr fontId="6"/>
  </si>
  <si>
    <t>〇</t>
    <phoneticPr fontId="6"/>
  </si>
  <si>
    <t>熊本県庁</t>
    <rPh sb="0" eb="2">
      <t>クマモト</t>
    </rPh>
    <rPh sb="2" eb="3">
      <t>ケン</t>
    </rPh>
    <rPh sb="3" eb="4">
      <t>チョウ</t>
    </rPh>
    <phoneticPr fontId="6"/>
  </si>
  <si>
    <t>県内防災安全交付金
(路面下空洞調査)業務委託</t>
    <rPh sb="0" eb="2">
      <t>ケンナイ</t>
    </rPh>
    <rPh sb="2" eb="4">
      <t>ボウサイ</t>
    </rPh>
    <rPh sb="4" eb="6">
      <t>アンゼン</t>
    </rPh>
    <rPh sb="6" eb="9">
      <t>コウフキン</t>
    </rPh>
    <rPh sb="11" eb="13">
      <t>ロメン</t>
    </rPh>
    <rPh sb="13" eb="14">
      <t>カ</t>
    </rPh>
    <rPh sb="14" eb="16">
      <t>クウドウ</t>
    </rPh>
    <rPh sb="16" eb="18">
      <t>チョウサ</t>
    </rPh>
    <rPh sb="19" eb="21">
      <t>ギョウム</t>
    </rPh>
    <rPh sb="21" eb="23">
      <t>イタク</t>
    </rPh>
    <phoneticPr fontId="6"/>
  </si>
  <si>
    <t>川﨑地質㈱　熊本事務所</t>
    <rPh sb="0" eb="2">
      <t>カワサキ</t>
    </rPh>
    <rPh sb="2" eb="4">
      <t>チシツ</t>
    </rPh>
    <rPh sb="6" eb="8">
      <t>クマモト</t>
    </rPh>
    <rPh sb="8" eb="10">
      <t>ジム</t>
    </rPh>
    <rPh sb="10" eb="11">
      <t>ショ</t>
    </rPh>
    <phoneticPr fontId="6"/>
  </si>
  <si>
    <t>指名競争入札</t>
    <phoneticPr fontId="6"/>
  </si>
  <si>
    <t>土コン</t>
    <rPh sb="0" eb="1">
      <t>ド</t>
    </rPh>
    <phoneticPr fontId="6"/>
  </si>
  <si>
    <t>熊本県競争入札参加資格
測量・建設コンサルタント系　ランク無し</t>
    <rPh sb="0" eb="2">
      <t>クマモト</t>
    </rPh>
    <rPh sb="2" eb="3">
      <t>ケン</t>
    </rPh>
    <rPh sb="3" eb="5">
      <t>キョウソウ</t>
    </rPh>
    <rPh sb="5" eb="7">
      <t>ニュウサツ</t>
    </rPh>
    <rPh sb="7" eb="9">
      <t>サンカ</t>
    </rPh>
    <rPh sb="9" eb="11">
      <t>シカク</t>
    </rPh>
    <rPh sb="12" eb="14">
      <t>ソクリョウ</t>
    </rPh>
    <rPh sb="15" eb="17">
      <t>ケンセツ</t>
    </rPh>
    <rPh sb="24" eb="25">
      <t>ケイ</t>
    </rPh>
    <rPh sb="29" eb="30">
      <t>ナ</t>
    </rPh>
    <phoneticPr fontId="6"/>
  </si>
  <si>
    <t>福岡県庁</t>
    <rPh sb="0" eb="2">
      <t>フクオカ</t>
    </rPh>
    <rPh sb="2" eb="3">
      <t>ケン</t>
    </rPh>
    <rPh sb="3" eb="4">
      <t>チョウ</t>
    </rPh>
    <phoneticPr fontId="6"/>
  </si>
  <si>
    <t>今井文久海岸空洞調査業務委託</t>
    <rPh sb="0" eb="2">
      <t>イマイ</t>
    </rPh>
    <rPh sb="2" eb="3">
      <t>ブン</t>
    </rPh>
    <rPh sb="3" eb="4">
      <t>ヒサ</t>
    </rPh>
    <rPh sb="4" eb="6">
      <t>カイガン</t>
    </rPh>
    <rPh sb="6" eb="8">
      <t>クウドウ</t>
    </rPh>
    <rPh sb="8" eb="10">
      <t>チョウサ</t>
    </rPh>
    <rPh sb="10" eb="12">
      <t>ギョウム</t>
    </rPh>
    <rPh sb="12" eb="14">
      <t>イタク</t>
    </rPh>
    <phoneticPr fontId="6"/>
  </si>
  <si>
    <t>日本地研㈱</t>
    <rPh sb="0" eb="2">
      <t>ニホン</t>
    </rPh>
    <rPh sb="2" eb="4">
      <t>チケン</t>
    </rPh>
    <phoneticPr fontId="6"/>
  </si>
  <si>
    <t>コンサルタント</t>
    <phoneticPr fontId="6"/>
  </si>
  <si>
    <t>福岡県競争入札参加資格
測量・建設コンサルタント系　ランク無し</t>
    <rPh sb="0" eb="3">
      <t>フクオカケン</t>
    </rPh>
    <rPh sb="3" eb="11">
      <t>キョウソウニュウサツサンカシカク</t>
    </rPh>
    <rPh sb="12" eb="14">
      <t>ソクリョウ</t>
    </rPh>
    <rPh sb="15" eb="17">
      <t>ケンセツ</t>
    </rPh>
    <rPh sb="24" eb="25">
      <t>ケイ</t>
    </rPh>
    <rPh sb="29" eb="30">
      <t>ナ</t>
    </rPh>
    <phoneticPr fontId="6"/>
  </si>
  <si>
    <t>福岡県庁</t>
    <rPh sb="0" eb="2">
      <t>フクオカ</t>
    </rPh>
    <rPh sb="2" eb="4">
      <t>ケンチョウ</t>
    </rPh>
    <phoneticPr fontId="6"/>
  </si>
  <si>
    <t>管内一円路面下空洞調査業務委託</t>
    <rPh sb="0" eb="2">
      <t>カンナイ</t>
    </rPh>
    <rPh sb="2" eb="4">
      <t>イチエン</t>
    </rPh>
    <rPh sb="4" eb="6">
      <t>ロメン</t>
    </rPh>
    <rPh sb="6" eb="7">
      <t>カ</t>
    </rPh>
    <rPh sb="7" eb="9">
      <t>クウドウ</t>
    </rPh>
    <rPh sb="9" eb="11">
      <t>チョウサ</t>
    </rPh>
    <rPh sb="11" eb="13">
      <t>ギョウム</t>
    </rPh>
    <rPh sb="13" eb="15">
      <t>イタク</t>
    </rPh>
    <phoneticPr fontId="6"/>
  </si>
  <si>
    <t>川﨑地質㈱</t>
    <rPh sb="0" eb="2">
      <t>カワサキ</t>
    </rPh>
    <rPh sb="2" eb="4">
      <t>チシツ</t>
    </rPh>
    <phoneticPr fontId="6"/>
  </si>
  <si>
    <t>鹿児島県庁</t>
    <phoneticPr fontId="6"/>
  </si>
  <si>
    <t>志布志港県単港湾整備調査委託(空洞調査)</t>
    <phoneticPr fontId="6"/>
  </si>
  <si>
    <t>㈱日本ジオテック</t>
    <rPh sb="1" eb="3">
      <t>ニホン</t>
    </rPh>
    <phoneticPr fontId="6"/>
  </si>
  <si>
    <t>地質調査業務</t>
    <rPh sb="0" eb="2">
      <t>チシツ</t>
    </rPh>
    <rPh sb="2" eb="4">
      <t>チョウサ</t>
    </rPh>
    <rPh sb="4" eb="6">
      <t>ギョウム</t>
    </rPh>
    <phoneticPr fontId="6"/>
  </si>
  <si>
    <t>鹿児島県入札参加資格
測量・建設コンサルタント系　ランク無し</t>
    <rPh sb="4" eb="6">
      <t>ニュウサツ</t>
    </rPh>
    <rPh sb="6" eb="8">
      <t>サンカ</t>
    </rPh>
    <rPh sb="8" eb="10">
      <t>シカク</t>
    </rPh>
    <rPh sb="11" eb="13">
      <t>ソクリョウ</t>
    </rPh>
    <rPh sb="14" eb="16">
      <t>ケンセツ</t>
    </rPh>
    <rPh sb="23" eb="24">
      <t>ケイ</t>
    </rPh>
    <rPh sb="28" eb="29">
      <t>ナ</t>
    </rPh>
    <phoneticPr fontId="6"/>
  </si>
  <si>
    <t>鹿児島県庁</t>
  </si>
  <si>
    <t>第16号県単道路整備　路面下空洞調査委託</t>
  </si>
  <si>
    <t>柳川市内　路面下空洞調査(その２)業務委託</t>
    <rPh sb="0" eb="1">
      <t>ヤナギ</t>
    </rPh>
    <rPh sb="1" eb="2">
      <t>カワ</t>
    </rPh>
    <rPh sb="2" eb="4">
      <t>シナイ</t>
    </rPh>
    <rPh sb="5" eb="7">
      <t>ロメン</t>
    </rPh>
    <rPh sb="7" eb="8">
      <t>カ</t>
    </rPh>
    <rPh sb="8" eb="10">
      <t>クウドウ</t>
    </rPh>
    <rPh sb="10" eb="12">
      <t>チョウサ</t>
    </rPh>
    <rPh sb="17" eb="19">
      <t>ギョウム</t>
    </rPh>
    <rPh sb="19" eb="21">
      <t>イタク</t>
    </rPh>
    <phoneticPr fontId="6"/>
  </si>
  <si>
    <t>一般競争入札</t>
    <rPh sb="0" eb="6">
      <t>イッパンキョウソウニュウサツ</t>
    </rPh>
    <phoneticPr fontId="6"/>
  </si>
  <si>
    <t>建設コンサルタント業務</t>
    <rPh sb="0" eb="2">
      <t>ケンセツ</t>
    </rPh>
    <rPh sb="9" eb="11">
      <t>ギョウム</t>
    </rPh>
    <phoneticPr fontId="6"/>
  </si>
  <si>
    <t>柳川市競争入札参加資格
測量・建設コンサルタント系　ランク無し</t>
    <rPh sb="0" eb="1">
      <t>ヤナギ</t>
    </rPh>
    <rPh sb="1" eb="2">
      <t>カワ</t>
    </rPh>
    <rPh sb="2" eb="3">
      <t>シ</t>
    </rPh>
    <rPh sb="3" eb="5">
      <t>キョウソウ</t>
    </rPh>
    <rPh sb="5" eb="7">
      <t>ニュウサツ</t>
    </rPh>
    <rPh sb="7" eb="9">
      <t>サンカ</t>
    </rPh>
    <rPh sb="9" eb="11">
      <t>シカク</t>
    </rPh>
    <rPh sb="12" eb="14">
      <t>ソクリョウ</t>
    </rPh>
    <rPh sb="15" eb="17">
      <t>ケンセツ</t>
    </rPh>
    <rPh sb="24" eb="25">
      <t>ケイ</t>
    </rPh>
    <rPh sb="29" eb="30">
      <t>ナ</t>
    </rPh>
    <phoneticPr fontId="6"/>
  </si>
  <si>
    <t>・平成23年度以降に元請として受注し履行済みの公共事業の実績であること。
・路面下空洞探査車を用いた路面下空洞調査及び当該測定データ解析に係る業務であること。
・調査延長が15㎞以上測定したものであること。</t>
    <rPh sb="1" eb="3">
      <t>ヘイセイ</t>
    </rPh>
    <rPh sb="5" eb="7">
      <t>ネンド</t>
    </rPh>
    <rPh sb="7" eb="9">
      <t>イコウ</t>
    </rPh>
    <rPh sb="10" eb="12">
      <t>モトウケ</t>
    </rPh>
    <rPh sb="15" eb="17">
      <t>ジュチュウ</t>
    </rPh>
    <rPh sb="18" eb="20">
      <t>リコウ</t>
    </rPh>
    <rPh sb="20" eb="21">
      <t>ズ</t>
    </rPh>
    <rPh sb="23" eb="25">
      <t>コウキョウ</t>
    </rPh>
    <rPh sb="25" eb="27">
      <t>ジギョウ</t>
    </rPh>
    <rPh sb="28" eb="30">
      <t>ジッセキ</t>
    </rPh>
    <rPh sb="38" eb="40">
      <t>ロメン</t>
    </rPh>
    <rPh sb="40" eb="41">
      <t>カ</t>
    </rPh>
    <rPh sb="41" eb="43">
      <t>クウドウ</t>
    </rPh>
    <rPh sb="43" eb="45">
      <t>タンサ</t>
    </rPh>
    <rPh sb="45" eb="46">
      <t>シャ</t>
    </rPh>
    <rPh sb="47" eb="48">
      <t>モチ</t>
    </rPh>
    <rPh sb="50" eb="52">
      <t>ロメン</t>
    </rPh>
    <rPh sb="52" eb="53">
      <t>シタ</t>
    </rPh>
    <rPh sb="53" eb="55">
      <t>クウドウ</t>
    </rPh>
    <rPh sb="55" eb="57">
      <t>チョウサ</t>
    </rPh>
    <rPh sb="57" eb="58">
      <t>オヨ</t>
    </rPh>
    <rPh sb="59" eb="61">
      <t>トウガイ</t>
    </rPh>
    <rPh sb="61" eb="63">
      <t>ソクテイ</t>
    </rPh>
    <rPh sb="66" eb="68">
      <t>カイセキ</t>
    </rPh>
    <rPh sb="69" eb="70">
      <t>カカ</t>
    </rPh>
    <rPh sb="71" eb="73">
      <t>ギョウム</t>
    </rPh>
    <rPh sb="81" eb="83">
      <t>チョウサ</t>
    </rPh>
    <rPh sb="83" eb="85">
      <t>エンチョウ</t>
    </rPh>
    <rPh sb="89" eb="91">
      <t>イジョウ</t>
    </rPh>
    <rPh sb="91" eb="93">
      <t>ソクテイ</t>
    </rPh>
    <phoneticPr fontId="6"/>
  </si>
  <si>
    <t>・当該業務の管理技術者又は照査技術者として、「業務量実績」の全ての要件を満たす業務の実務経験を有するものを配置できること。
・管理技術者と照査技術者の兼任はできないものとする。
・管理技術者及び照査技術者は、直接的かつ恒常的な雇用関係が入札参加申込日以前に3か月以上あること。</t>
    <rPh sb="1" eb="3">
      <t>トウガイ</t>
    </rPh>
    <rPh sb="3" eb="5">
      <t>ギョウム</t>
    </rPh>
    <rPh sb="6" eb="8">
      <t>カンリ</t>
    </rPh>
    <rPh sb="8" eb="11">
      <t>ギジュツシャ</t>
    </rPh>
    <rPh sb="11" eb="12">
      <t>マタ</t>
    </rPh>
    <rPh sb="13" eb="15">
      <t>ショウサ</t>
    </rPh>
    <rPh sb="15" eb="18">
      <t>ギジュツシャ</t>
    </rPh>
    <rPh sb="23" eb="26">
      <t>ギョウムリョウ</t>
    </rPh>
    <rPh sb="26" eb="28">
      <t>ジッセキ</t>
    </rPh>
    <rPh sb="30" eb="31">
      <t>スベ</t>
    </rPh>
    <rPh sb="33" eb="35">
      <t>ヨウケン</t>
    </rPh>
    <rPh sb="36" eb="37">
      <t>ミ</t>
    </rPh>
    <rPh sb="39" eb="41">
      <t>ギョウム</t>
    </rPh>
    <rPh sb="42" eb="44">
      <t>ジツム</t>
    </rPh>
    <rPh sb="44" eb="46">
      <t>ケイケン</t>
    </rPh>
    <rPh sb="47" eb="48">
      <t>ユウ</t>
    </rPh>
    <rPh sb="53" eb="55">
      <t>ハイチ</t>
    </rPh>
    <rPh sb="63" eb="65">
      <t>カンリ</t>
    </rPh>
    <rPh sb="65" eb="68">
      <t>ギジュツシャ</t>
    </rPh>
    <rPh sb="69" eb="71">
      <t>ショウサ</t>
    </rPh>
    <rPh sb="71" eb="74">
      <t>ギジュツシャ</t>
    </rPh>
    <rPh sb="75" eb="77">
      <t>ケンニン</t>
    </rPh>
    <rPh sb="90" eb="92">
      <t>カンリ</t>
    </rPh>
    <rPh sb="92" eb="95">
      <t>ギジュツシャ</t>
    </rPh>
    <rPh sb="95" eb="96">
      <t>オヨ</t>
    </rPh>
    <rPh sb="97" eb="99">
      <t>ショウサ</t>
    </rPh>
    <rPh sb="99" eb="102">
      <t>ギジュツシャ</t>
    </rPh>
    <rPh sb="104" eb="107">
      <t>チョクセツテキ</t>
    </rPh>
    <rPh sb="109" eb="112">
      <t>コウジョウテキ</t>
    </rPh>
    <rPh sb="113" eb="115">
      <t>コヨウ</t>
    </rPh>
    <rPh sb="115" eb="117">
      <t>カンケイ</t>
    </rPh>
    <rPh sb="118" eb="120">
      <t>ニュウサツ</t>
    </rPh>
    <rPh sb="120" eb="122">
      <t>サンカ</t>
    </rPh>
    <rPh sb="122" eb="124">
      <t>モウシコミ</t>
    </rPh>
    <rPh sb="124" eb="125">
      <t>ビ</t>
    </rPh>
    <rPh sb="125" eb="127">
      <t>イゼン</t>
    </rPh>
    <rPh sb="130" eb="133">
      <t>ゲツイジョウ</t>
    </rPh>
    <phoneticPr fontId="6"/>
  </si>
  <si>
    <t>久留米市</t>
  </si>
  <si>
    <t>県、政令市での業務実績あり</t>
  </si>
  <si>
    <t>探査車両○台以上保有</t>
  </si>
  <si>
    <t>監理技術者は技術士（建設・道路）</t>
  </si>
  <si>
    <t>県、政令市での業務経験あり</t>
  </si>
  <si>
    <t>探査業務従事5年以上</t>
  </si>
  <si>
    <t>島原市</t>
  </si>
  <si>
    <t>中野川護岸道路空洞化調査業務</t>
  </si>
  <si>
    <t>日本地研</t>
  </si>
  <si>
    <t>九州地方整備局</t>
  </si>
  <si>
    <t>平成30年度 熊本管内路面下空洞調査業務</t>
  </si>
  <si>
    <t>簡易公募型競争入札</t>
  </si>
  <si>
    <t>管轄区域内に支店及び営業所</t>
  </si>
  <si>
    <t>監理技術者は技術士</t>
  </si>
  <si>
    <t>平成30年度九州管内路面下空洞調査業務</t>
  </si>
  <si>
    <t>希望制指名競争入札</t>
  </si>
  <si>
    <t>　</t>
  </si>
  <si>
    <t>南九地質㈱</t>
    <rPh sb="0" eb="1">
      <t>ミナミ</t>
    </rPh>
    <rPh sb="1" eb="2">
      <t>キュウ</t>
    </rPh>
    <rPh sb="2" eb="4">
      <t>チシツ</t>
    </rPh>
    <phoneticPr fontId="6"/>
  </si>
  <si>
    <t>鹿児島県競争入札参加資格
測量・建設コンサルタント系　ランク無し</t>
    <phoneticPr fontId="6"/>
  </si>
  <si>
    <t>港湾整備調査委託(空洞化調査)</t>
  </si>
  <si>
    <t>土木関係コンサルタント業務</t>
  </si>
  <si>
    <t>鹿児島県競争入札参加資格
測量・建設コンサルタント系　ランク無し</t>
  </si>
  <si>
    <t>宮崎県庁</t>
    <phoneticPr fontId="6"/>
  </si>
  <si>
    <t>平成30年度防安調査
路面下空洞調査業務</t>
  </si>
  <si>
    <t>基礎地盤コンサルタンツ㈱</t>
  </si>
  <si>
    <t>その他(委託)</t>
  </si>
  <si>
    <t>宮崎県競争入札参加資格
測量・建設コンサルタント系　ランク不明</t>
  </si>
  <si>
    <t>・管理技術者、照査技術者は大学卒業者にあっては、建設コンサルタント等業務について18年以上の実務経験者又は発注者が実務経験を有している者だと認めた者。
・RCCMの場合には同種・類似業務の実績を有する者であること。</t>
  </si>
  <si>
    <t>〇</t>
  </si>
  <si>
    <t>ジオ・サーチ㈱</t>
  </si>
  <si>
    <t>一般競争入札(ダイレクト型)</t>
  </si>
  <si>
    <t>道路</t>
  </si>
  <si>
    <t>宮崎県物品調達等競争入札参加資格
測量・建設コンサルタント系　A</t>
  </si>
  <si>
    <t>直前2営業年における年間平均営業実績額が予定価格に消費税を加えた額を上回っていること。</t>
  </si>
  <si>
    <t xml:space="preserve">
・技術士
→総合監理部門、建設部門、RCCM、土木学会認定土木技術者の中のいずれか。
</t>
  </si>
  <si>
    <t>管理技術者としての担当業務数が5件以下の管理技術者を配置できること。</t>
  </si>
  <si>
    <t>協同エンジニアリング㈱</t>
  </si>
  <si>
    <t>大分県競争入札参加資格
種類不明　ランク不明</t>
  </si>
  <si>
    <t>大分県競争入札参加資格
測量・建設コンサルタント系　ランク無し</t>
  </si>
  <si>
    <t>空洞化調査委託</t>
  </si>
  <si>
    <t>㈱テクノコンサルタント</t>
  </si>
  <si>
    <t>路面下空洞調査委託</t>
  </si>
  <si>
    <t>協同エンジニアリング㈱</t>
    <phoneticPr fontId="6"/>
  </si>
  <si>
    <t>基礎地盤コンサルタンツ㈱</t>
    <phoneticPr fontId="6"/>
  </si>
  <si>
    <t>大分市入札参加資格
測量・建設コンサルタント系　ランク無し</t>
  </si>
  <si>
    <t>福岡県庁</t>
  </si>
  <si>
    <t>朝倉・八女地区　路面下空洞調査業務委託</t>
  </si>
  <si>
    <t>地質業</t>
  </si>
  <si>
    <t>100km以上</t>
  </si>
  <si>
    <t>久留米・南筑後地区　路面下空洞調査業務委託</t>
  </si>
  <si>
    <t>ジオサーチ</t>
  </si>
  <si>
    <t>コンペティション</t>
  </si>
  <si>
    <t>建設コンサルタント</t>
  </si>
  <si>
    <t>市内業者優遇</t>
  </si>
  <si>
    <t>宮崎県競争入札参加資格
種類不明　ランク不明</t>
  </si>
  <si>
    <t>大分市路面下空洞調査業務委託</t>
  </si>
  <si>
    <t>土木コンサルタント(道路)</t>
  </si>
  <si>
    <t xml:space="preserve">・1次調査の調査延長が30㎞以上の業務履行実績があること。
・空洞箇所の診断率が80％以上である履行実績を1件以上保有していること。
</t>
  </si>
  <si>
    <t>・照査技術者1名
・管理技術者1名</t>
  </si>
  <si>
    <t>建設コンサルタント(道路)</t>
  </si>
  <si>
    <t>古賀市競争入札参加資格
測量・建設コンサルタント系　ランク無し</t>
  </si>
  <si>
    <t>・技術士
・RCCM
・土木学会認定技術者(特別上級、上級、1級)</t>
  </si>
  <si>
    <t>平成30年度
宇土市管内路面性状調査業務委託</t>
    <rPh sb="0" eb="2">
      <t>ヘイセイ</t>
    </rPh>
    <rPh sb="4" eb="6">
      <t>ネンド</t>
    </rPh>
    <rPh sb="7" eb="10">
      <t>ウトシ</t>
    </rPh>
    <rPh sb="10" eb="12">
      <t>カンナイ</t>
    </rPh>
    <rPh sb="12" eb="14">
      <t>ロメン</t>
    </rPh>
    <rPh sb="14" eb="16">
      <t>セイジョウ</t>
    </rPh>
    <rPh sb="16" eb="18">
      <t>チョウサ</t>
    </rPh>
    <rPh sb="18" eb="20">
      <t>ギョウム</t>
    </rPh>
    <rPh sb="20" eb="22">
      <t>イタク</t>
    </rPh>
    <phoneticPr fontId="6"/>
  </si>
  <si>
    <t>ニチレキ㈱</t>
    <phoneticPr fontId="6"/>
  </si>
  <si>
    <t>その他</t>
    <phoneticPr fontId="6"/>
  </si>
  <si>
    <t>宇土市競争入札参加資格
種類不明　ランク不明</t>
    <rPh sb="0" eb="3">
      <t>ウトシ</t>
    </rPh>
    <rPh sb="3" eb="5">
      <t>キョウソウ</t>
    </rPh>
    <rPh sb="5" eb="7">
      <t>ニュウサツ</t>
    </rPh>
    <rPh sb="7" eb="9">
      <t>サンカ</t>
    </rPh>
    <rPh sb="9" eb="11">
      <t>シカク</t>
    </rPh>
    <rPh sb="12" eb="14">
      <t>シュルイ</t>
    </rPh>
    <rPh sb="14" eb="16">
      <t>フメイ</t>
    </rPh>
    <rPh sb="20" eb="22">
      <t>フメイ</t>
    </rPh>
    <phoneticPr fontId="6"/>
  </si>
  <si>
    <t>菊池管内防災安全交付金(舗装補修)
路面性状調査その1委託</t>
    <rPh sb="0" eb="2">
      <t>キクチ</t>
    </rPh>
    <rPh sb="2" eb="4">
      <t>カンナイ</t>
    </rPh>
    <rPh sb="4" eb="6">
      <t>ボウサイ</t>
    </rPh>
    <rPh sb="6" eb="8">
      <t>アンゼン</t>
    </rPh>
    <rPh sb="8" eb="11">
      <t>コウフキン</t>
    </rPh>
    <rPh sb="12" eb="14">
      <t>ホソウ</t>
    </rPh>
    <rPh sb="14" eb="16">
      <t>ホシュウ</t>
    </rPh>
    <rPh sb="18" eb="20">
      <t>ロメン</t>
    </rPh>
    <rPh sb="20" eb="22">
      <t>セイジョウ</t>
    </rPh>
    <rPh sb="22" eb="24">
      <t>チョウサ</t>
    </rPh>
    <rPh sb="27" eb="29">
      <t>イタク</t>
    </rPh>
    <phoneticPr fontId="6"/>
  </si>
  <si>
    <t>菊池管内防災安全交付金(舗装補修)
路面性状調査その2委託</t>
    <rPh sb="0" eb="2">
      <t>キクチ</t>
    </rPh>
    <rPh sb="2" eb="4">
      <t>カンナイ</t>
    </rPh>
    <rPh sb="4" eb="6">
      <t>ボウサイ</t>
    </rPh>
    <rPh sb="6" eb="8">
      <t>アンゼン</t>
    </rPh>
    <rPh sb="8" eb="11">
      <t>コウフキン</t>
    </rPh>
    <rPh sb="12" eb="14">
      <t>ホソウ</t>
    </rPh>
    <rPh sb="14" eb="16">
      <t>ホシュウ</t>
    </rPh>
    <rPh sb="18" eb="20">
      <t>ロメン</t>
    </rPh>
    <rPh sb="20" eb="22">
      <t>セイジョウ</t>
    </rPh>
    <rPh sb="22" eb="24">
      <t>チョウサ</t>
    </rPh>
    <rPh sb="27" eb="29">
      <t>イタク</t>
    </rPh>
    <phoneticPr fontId="6"/>
  </si>
  <si>
    <t>㈱パスコ</t>
    <phoneticPr fontId="6"/>
  </si>
  <si>
    <t>天草管内防災安全交付金(舗装補修)
路面性状調査その1委託　他合併</t>
    <rPh sb="0" eb="2">
      <t>アマクサ</t>
    </rPh>
    <rPh sb="2" eb="4">
      <t>カンナイ</t>
    </rPh>
    <rPh sb="4" eb="6">
      <t>ボウサイ</t>
    </rPh>
    <rPh sb="6" eb="8">
      <t>アンゼン</t>
    </rPh>
    <rPh sb="8" eb="11">
      <t>コウフキン</t>
    </rPh>
    <rPh sb="12" eb="14">
      <t>ホソウ</t>
    </rPh>
    <rPh sb="14" eb="16">
      <t>ホシュウ</t>
    </rPh>
    <rPh sb="18" eb="20">
      <t>ロメン</t>
    </rPh>
    <rPh sb="20" eb="22">
      <t>セイジョウ</t>
    </rPh>
    <rPh sb="22" eb="24">
      <t>チョウサ</t>
    </rPh>
    <rPh sb="27" eb="29">
      <t>イタク</t>
    </rPh>
    <rPh sb="30" eb="31">
      <t>ホカ</t>
    </rPh>
    <rPh sb="31" eb="33">
      <t>ガッペイ</t>
    </rPh>
    <phoneticPr fontId="6"/>
  </si>
  <si>
    <t>測量</t>
    <rPh sb="0" eb="2">
      <t>ソクリョウ</t>
    </rPh>
    <phoneticPr fontId="6"/>
  </si>
  <si>
    <t>天草管内防災安全交付金(舗装補修)
路面性状調査その2委託　他合併</t>
    <rPh sb="0" eb="2">
      <t>アマクサ</t>
    </rPh>
    <rPh sb="2" eb="4">
      <t>カンナイ</t>
    </rPh>
    <rPh sb="4" eb="6">
      <t>ボウサイ</t>
    </rPh>
    <rPh sb="6" eb="8">
      <t>アンゼン</t>
    </rPh>
    <rPh sb="8" eb="11">
      <t>コウフキン</t>
    </rPh>
    <rPh sb="12" eb="14">
      <t>ホソウ</t>
    </rPh>
    <rPh sb="14" eb="16">
      <t>ホシュウ</t>
    </rPh>
    <rPh sb="18" eb="20">
      <t>ロメン</t>
    </rPh>
    <rPh sb="20" eb="22">
      <t>セイジョウ</t>
    </rPh>
    <rPh sb="22" eb="24">
      <t>チョウサ</t>
    </rPh>
    <rPh sb="27" eb="29">
      <t>イタク</t>
    </rPh>
    <rPh sb="30" eb="31">
      <t>ホカ</t>
    </rPh>
    <rPh sb="31" eb="33">
      <t>ガッペイ</t>
    </rPh>
    <phoneticPr fontId="6"/>
  </si>
  <si>
    <t>令和元年度　防点国舗野　委　第1-2号　路面下空洞調査委託</t>
    <rPh sb="0" eb="2">
      <t>レイワ</t>
    </rPh>
    <rPh sb="2" eb="4">
      <t>ガンネン</t>
    </rPh>
    <rPh sb="4" eb="5">
      <t>ド</t>
    </rPh>
    <rPh sb="6" eb="7">
      <t>フセ</t>
    </rPh>
    <rPh sb="7" eb="8">
      <t>テン</t>
    </rPh>
    <rPh sb="8" eb="9">
      <t>コク</t>
    </rPh>
    <rPh sb="9" eb="10">
      <t>ホ</t>
    </rPh>
    <rPh sb="10" eb="11">
      <t>ノ</t>
    </rPh>
    <rPh sb="12" eb="13">
      <t>イ</t>
    </rPh>
    <rPh sb="14" eb="15">
      <t>ダイ</t>
    </rPh>
    <rPh sb="18" eb="19">
      <t>ゴウ</t>
    </rPh>
    <rPh sb="20" eb="22">
      <t>ロメン</t>
    </rPh>
    <rPh sb="22" eb="23">
      <t>シタ</t>
    </rPh>
    <rPh sb="23" eb="25">
      <t>クウドウ</t>
    </rPh>
    <rPh sb="25" eb="27">
      <t>チョウサ</t>
    </rPh>
    <rPh sb="27" eb="29">
      <t>イタク</t>
    </rPh>
    <phoneticPr fontId="6"/>
  </si>
  <si>
    <t>令和元年度　防点国舗大　委　第1号　路面下空洞調査委託</t>
    <rPh sb="0" eb="2">
      <t>レイワ</t>
    </rPh>
    <rPh sb="2" eb="4">
      <t>ガンネン</t>
    </rPh>
    <rPh sb="4" eb="5">
      <t>ド</t>
    </rPh>
    <rPh sb="6" eb="7">
      <t>フセ</t>
    </rPh>
    <rPh sb="7" eb="8">
      <t>テン</t>
    </rPh>
    <rPh sb="8" eb="9">
      <t>コク</t>
    </rPh>
    <rPh sb="9" eb="10">
      <t>ホ</t>
    </rPh>
    <rPh sb="10" eb="11">
      <t>ダイ</t>
    </rPh>
    <rPh sb="12" eb="13">
      <t>イ</t>
    </rPh>
    <rPh sb="14" eb="15">
      <t>ダイ</t>
    </rPh>
    <rPh sb="16" eb="17">
      <t>ゴウ</t>
    </rPh>
    <rPh sb="18" eb="20">
      <t>ロメン</t>
    </rPh>
    <rPh sb="20" eb="21">
      <t>シタ</t>
    </rPh>
    <rPh sb="21" eb="23">
      <t>クウドウ</t>
    </rPh>
    <rPh sb="23" eb="25">
      <t>チョウサ</t>
    </rPh>
    <rPh sb="25" eb="27">
      <t>イタク</t>
    </rPh>
    <phoneticPr fontId="6"/>
  </si>
  <si>
    <t>ジオ・リサーチ(株)九州事務所</t>
    <rPh sb="7" eb="10">
      <t>カブ</t>
    </rPh>
    <rPh sb="10" eb="12">
      <t>キュウシュウ</t>
    </rPh>
    <rPh sb="12" eb="14">
      <t>ジム</t>
    </rPh>
    <rPh sb="14" eb="15">
      <t>ショ</t>
    </rPh>
    <phoneticPr fontId="6"/>
  </si>
  <si>
    <t>令和元年度　防点国舗中　委　第1号　路面下空洞調査委託</t>
    <rPh sb="0" eb="2">
      <t>レイワ</t>
    </rPh>
    <rPh sb="2" eb="4">
      <t>ガンネン</t>
    </rPh>
    <rPh sb="4" eb="5">
      <t>ド</t>
    </rPh>
    <rPh sb="6" eb="7">
      <t>フセ</t>
    </rPh>
    <rPh sb="7" eb="8">
      <t>テン</t>
    </rPh>
    <rPh sb="8" eb="9">
      <t>コク</t>
    </rPh>
    <rPh sb="9" eb="10">
      <t>ホ</t>
    </rPh>
    <rPh sb="10" eb="11">
      <t>ナカ</t>
    </rPh>
    <rPh sb="12" eb="13">
      <t>イ</t>
    </rPh>
    <rPh sb="14" eb="15">
      <t>ダイ</t>
    </rPh>
    <rPh sb="16" eb="17">
      <t>ゴウ</t>
    </rPh>
    <rPh sb="18" eb="20">
      <t>ロメン</t>
    </rPh>
    <rPh sb="20" eb="21">
      <t>シタ</t>
    </rPh>
    <rPh sb="21" eb="23">
      <t>クウドウ</t>
    </rPh>
    <rPh sb="23" eb="25">
      <t>チョウサ</t>
    </rPh>
    <rPh sb="25" eb="27">
      <t>イタク</t>
    </rPh>
    <phoneticPr fontId="6"/>
  </si>
  <si>
    <t>令和元年度　防点国舗国　委　第1号　路面下空洞調査委託</t>
    <rPh sb="0" eb="2">
      <t>レイワ</t>
    </rPh>
    <rPh sb="2" eb="4">
      <t>ガンネン</t>
    </rPh>
    <rPh sb="4" eb="5">
      <t>ド</t>
    </rPh>
    <rPh sb="6" eb="7">
      <t>フセ</t>
    </rPh>
    <rPh sb="7" eb="8">
      <t>テン</t>
    </rPh>
    <rPh sb="8" eb="9">
      <t>コク</t>
    </rPh>
    <rPh sb="9" eb="10">
      <t>ホ</t>
    </rPh>
    <rPh sb="10" eb="11">
      <t>クニ</t>
    </rPh>
    <rPh sb="12" eb="13">
      <t>イ</t>
    </rPh>
    <rPh sb="14" eb="15">
      <t>ダイ</t>
    </rPh>
    <rPh sb="16" eb="17">
      <t>ゴウ</t>
    </rPh>
    <rPh sb="18" eb="20">
      <t>ロメン</t>
    </rPh>
    <rPh sb="20" eb="21">
      <t>シタ</t>
    </rPh>
    <rPh sb="21" eb="23">
      <t>クウドウ</t>
    </rPh>
    <rPh sb="23" eb="25">
      <t>チョウサ</t>
    </rPh>
    <rPh sb="25" eb="27">
      <t>イタク</t>
    </rPh>
    <phoneticPr fontId="6"/>
  </si>
  <si>
    <t>令和元年度　防点国舗野　委　第1号　路面下空洞調査委託</t>
    <rPh sb="0" eb="2">
      <t>レイワ</t>
    </rPh>
    <rPh sb="2" eb="4">
      <t>ガンネン</t>
    </rPh>
    <rPh sb="4" eb="5">
      <t>ド</t>
    </rPh>
    <rPh sb="6" eb="7">
      <t>フセ</t>
    </rPh>
    <rPh sb="7" eb="8">
      <t>テン</t>
    </rPh>
    <rPh sb="8" eb="9">
      <t>コク</t>
    </rPh>
    <rPh sb="9" eb="10">
      <t>ホ</t>
    </rPh>
    <rPh sb="10" eb="11">
      <t>ノ</t>
    </rPh>
    <rPh sb="12" eb="13">
      <t>イ</t>
    </rPh>
    <rPh sb="14" eb="15">
      <t>ダイ</t>
    </rPh>
    <rPh sb="16" eb="17">
      <t>ゴウ</t>
    </rPh>
    <rPh sb="18" eb="20">
      <t>ロメン</t>
    </rPh>
    <rPh sb="20" eb="21">
      <t>シタ</t>
    </rPh>
    <rPh sb="21" eb="23">
      <t>クウドウ</t>
    </rPh>
    <rPh sb="23" eb="25">
      <t>チョウサ</t>
    </rPh>
    <rPh sb="25" eb="27">
      <t>イタク</t>
    </rPh>
    <phoneticPr fontId="6"/>
  </si>
  <si>
    <t>宮崎県庁</t>
    <rPh sb="0" eb="2">
      <t>ミヤザキ</t>
    </rPh>
    <rPh sb="2" eb="3">
      <t>ケン</t>
    </rPh>
    <rPh sb="3" eb="4">
      <t>チョウ</t>
    </rPh>
    <phoneticPr fontId="6"/>
  </si>
  <si>
    <t xml:space="preserve">平成31年度防安調査第30-13-10-A号 国道218号ほか10路線 路面下空洞調査業務 </t>
    <phoneticPr fontId="6"/>
  </si>
  <si>
    <t>その他(委託)</t>
    <rPh sb="2" eb="3">
      <t>タ</t>
    </rPh>
    <rPh sb="4" eb="6">
      <t>イタク</t>
    </rPh>
    <phoneticPr fontId="6"/>
  </si>
  <si>
    <t>測量・建設コンサルタント系　ランク不明</t>
    <rPh sb="0" eb="2">
      <t>ソクリョウ</t>
    </rPh>
    <rPh sb="3" eb="5">
      <t>ケンセツ</t>
    </rPh>
    <rPh sb="12" eb="13">
      <t>ケイ</t>
    </rPh>
    <rPh sb="17" eb="19">
      <t>フメイ</t>
    </rPh>
    <phoneticPr fontId="6"/>
  </si>
  <si>
    <t xml:space="preserve">平成31年度防安調査第30-13-6-A号国道268号外3路線 路面下空洞調査業務 </t>
  </si>
  <si>
    <t>路面下空洞調査業務委託</t>
    <phoneticPr fontId="6"/>
  </si>
  <si>
    <t>道路</t>
    <phoneticPr fontId="6"/>
  </si>
  <si>
    <t>長崎県競争入札参加
測量・建設コンサルタント系　ランク無し</t>
    <rPh sb="0" eb="2">
      <t>ナガサキ</t>
    </rPh>
    <rPh sb="2" eb="3">
      <t>ケン</t>
    </rPh>
    <rPh sb="3" eb="5">
      <t>キョウソウ</t>
    </rPh>
    <rPh sb="5" eb="7">
      <t>ニュウサツ</t>
    </rPh>
    <rPh sb="7" eb="9">
      <t>サンカ</t>
    </rPh>
    <rPh sb="10" eb="12">
      <t>ソクリョウ</t>
    </rPh>
    <rPh sb="13" eb="15">
      <t>ケンセツ</t>
    </rPh>
    <rPh sb="22" eb="23">
      <t>ケイ</t>
    </rPh>
    <rPh sb="27" eb="28">
      <t>ナ</t>
    </rPh>
    <phoneticPr fontId="6"/>
  </si>
  <si>
    <t>交付金事業　道路ストック総点検
路面性状調査業務委託</t>
    <rPh sb="0" eb="3">
      <t>コウフキン</t>
    </rPh>
    <rPh sb="3" eb="5">
      <t>ジギョウ</t>
    </rPh>
    <rPh sb="6" eb="8">
      <t>ドウロ</t>
    </rPh>
    <rPh sb="12" eb="15">
      <t>ソウテンケン</t>
    </rPh>
    <rPh sb="16" eb="18">
      <t>ロメン</t>
    </rPh>
    <rPh sb="18" eb="20">
      <t>セイジョウ</t>
    </rPh>
    <rPh sb="20" eb="22">
      <t>チョウサ</t>
    </rPh>
    <rPh sb="22" eb="24">
      <t>ギョウム</t>
    </rPh>
    <rPh sb="24" eb="26">
      <t>イタク</t>
    </rPh>
    <phoneticPr fontId="6"/>
  </si>
  <si>
    <t>大成ジオテック㈱</t>
    <rPh sb="0" eb="2">
      <t>タイセイ</t>
    </rPh>
    <phoneticPr fontId="6"/>
  </si>
  <si>
    <t>(その他)建設工事関係の測量</t>
    <rPh sb="3" eb="4">
      <t>タ</t>
    </rPh>
    <rPh sb="5" eb="7">
      <t>ケンセツ</t>
    </rPh>
    <rPh sb="7" eb="9">
      <t>コウジ</t>
    </rPh>
    <rPh sb="9" eb="11">
      <t>カンケイ</t>
    </rPh>
    <rPh sb="12" eb="14">
      <t>ソクリョウ</t>
    </rPh>
    <phoneticPr fontId="6"/>
  </si>
  <si>
    <t>南さつま市競争入札参加資格
測量・建設コンサルタント系　ランク無し</t>
    <rPh sb="0" eb="1">
      <t>ミナミ</t>
    </rPh>
    <rPh sb="4" eb="5">
      <t>シ</t>
    </rPh>
    <rPh sb="5" eb="7">
      <t>キョウソウ</t>
    </rPh>
    <rPh sb="7" eb="9">
      <t>ニュウサツ</t>
    </rPh>
    <rPh sb="9" eb="11">
      <t>サンカ</t>
    </rPh>
    <rPh sb="11" eb="13">
      <t>シカク</t>
    </rPh>
    <rPh sb="14" eb="16">
      <t>ソクリョウ</t>
    </rPh>
    <rPh sb="17" eb="19">
      <t>ケンセツ</t>
    </rPh>
    <rPh sb="26" eb="27">
      <t>ケイ</t>
    </rPh>
    <rPh sb="31" eb="32">
      <t>ナ</t>
    </rPh>
    <phoneticPr fontId="6"/>
  </si>
  <si>
    <t>平成30年度大分市道
路面性状調査業務委託</t>
    <rPh sb="6" eb="8">
      <t>オオイタ</t>
    </rPh>
    <rPh sb="8" eb="10">
      <t>シドウ</t>
    </rPh>
    <rPh sb="11" eb="13">
      <t>ロメン</t>
    </rPh>
    <rPh sb="13" eb="15">
      <t>セイジョウ</t>
    </rPh>
    <rPh sb="15" eb="17">
      <t>チョウサ</t>
    </rPh>
    <rPh sb="17" eb="19">
      <t>ギョウム</t>
    </rPh>
    <rPh sb="19" eb="21">
      <t>イタク</t>
    </rPh>
    <phoneticPr fontId="6"/>
  </si>
  <si>
    <t>見積(オープンカウンター)</t>
    <rPh sb="0" eb="2">
      <t>ミツモリ</t>
    </rPh>
    <phoneticPr fontId="6"/>
  </si>
  <si>
    <t>大分市入札参加資格
種類不明　ランク不明</t>
    <rPh sb="0" eb="2">
      <t>オオイタ</t>
    </rPh>
    <rPh sb="10" eb="14">
      <t>シュルイフメイ</t>
    </rPh>
    <rPh sb="18" eb="20">
      <t>フメイ</t>
    </rPh>
    <phoneticPr fontId="6"/>
  </si>
  <si>
    <t>令和元年度　大分市路面下空洞調査業務委託</t>
    <rPh sb="0" eb="2">
      <t>レイワ</t>
    </rPh>
    <rPh sb="2" eb="4">
      <t>ガンネン</t>
    </rPh>
    <rPh sb="4" eb="5">
      <t>ド</t>
    </rPh>
    <rPh sb="6" eb="9">
      <t>オオイタシ</t>
    </rPh>
    <rPh sb="9" eb="11">
      <t>ロメン</t>
    </rPh>
    <rPh sb="11" eb="12">
      <t>シタ</t>
    </rPh>
    <rPh sb="12" eb="14">
      <t>クウドウ</t>
    </rPh>
    <rPh sb="14" eb="16">
      <t>チョウサ</t>
    </rPh>
    <rPh sb="16" eb="18">
      <t>ギョウム</t>
    </rPh>
    <rPh sb="18" eb="20">
      <t>イタク</t>
    </rPh>
    <phoneticPr fontId="6"/>
  </si>
  <si>
    <t>土木コンサルタント(道路)</t>
    <phoneticPr fontId="6"/>
  </si>
  <si>
    <t>10月</t>
    <rPh sb="2" eb="3">
      <t>ガツ</t>
    </rPh>
    <phoneticPr fontId="6"/>
  </si>
  <si>
    <t>19市内路面下空洞調査業務</t>
    <rPh sb="2" eb="3">
      <t>シ</t>
    </rPh>
    <rPh sb="3" eb="4">
      <t>ナイ</t>
    </rPh>
    <rPh sb="4" eb="6">
      <t>ロメン</t>
    </rPh>
    <rPh sb="6" eb="7">
      <t>シタ</t>
    </rPh>
    <rPh sb="7" eb="9">
      <t>クウドウ</t>
    </rPh>
    <rPh sb="9" eb="11">
      <t>チョウサ</t>
    </rPh>
    <rPh sb="11" eb="13">
      <t>ギョウム</t>
    </rPh>
    <phoneticPr fontId="6"/>
  </si>
  <si>
    <t>土木設計、道路又は地質調査</t>
    <rPh sb="0" eb="2">
      <t>ドボク</t>
    </rPh>
    <rPh sb="2" eb="4">
      <t>セッケイ</t>
    </rPh>
    <rPh sb="5" eb="7">
      <t>ドウロ</t>
    </rPh>
    <rPh sb="7" eb="8">
      <t>マタ</t>
    </rPh>
    <rPh sb="9" eb="11">
      <t>チシツ</t>
    </rPh>
    <rPh sb="11" eb="13">
      <t>チョウサ</t>
    </rPh>
    <phoneticPr fontId="6"/>
  </si>
  <si>
    <t>建設コンサルタント</t>
    <rPh sb="0" eb="2">
      <t>ケンセツ</t>
    </rPh>
    <phoneticPr fontId="6"/>
  </si>
  <si>
    <t>玉名市路面下空洞調査業務委託</t>
    <rPh sb="0" eb="3">
      <t>タマナシ</t>
    </rPh>
    <rPh sb="3" eb="5">
      <t>ロメン</t>
    </rPh>
    <rPh sb="5" eb="6">
      <t>シタ</t>
    </rPh>
    <rPh sb="6" eb="8">
      <t>クウドウ</t>
    </rPh>
    <rPh sb="8" eb="10">
      <t>チョウサ</t>
    </rPh>
    <rPh sb="10" eb="14">
      <t>ギョウムイタク</t>
    </rPh>
    <phoneticPr fontId="6"/>
  </si>
  <si>
    <t>大和探査技術(株)</t>
    <rPh sb="0" eb="2">
      <t>ダイワ</t>
    </rPh>
    <rPh sb="2" eb="4">
      <t>タンサ</t>
    </rPh>
    <rPh sb="4" eb="6">
      <t>ギジュツ</t>
    </rPh>
    <rPh sb="6" eb="9">
      <t>カブ</t>
    </rPh>
    <phoneticPr fontId="6"/>
  </si>
  <si>
    <t>平成30年度　防点国舗別委　第1号路面下空洞調査</t>
    <rPh sb="0" eb="2">
      <t>ヘイセイ</t>
    </rPh>
    <rPh sb="4" eb="6">
      <t>ネンド</t>
    </rPh>
    <rPh sb="7" eb="8">
      <t>ボウ</t>
    </rPh>
    <rPh sb="8" eb="9">
      <t>テン</t>
    </rPh>
    <rPh sb="9" eb="10">
      <t>クニ</t>
    </rPh>
    <rPh sb="10" eb="11">
      <t>ホ</t>
    </rPh>
    <rPh sb="11" eb="12">
      <t>ベツ</t>
    </rPh>
    <rPh sb="12" eb="13">
      <t>イ</t>
    </rPh>
    <rPh sb="14" eb="15">
      <t>ダイ</t>
    </rPh>
    <rPh sb="16" eb="17">
      <t>ゴウ</t>
    </rPh>
    <rPh sb="17" eb="19">
      <t>ロメン</t>
    </rPh>
    <rPh sb="19" eb="20">
      <t>シタ</t>
    </rPh>
    <rPh sb="20" eb="22">
      <t>クウドウ</t>
    </rPh>
    <rPh sb="22" eb="24">
      <t>チョウサ</t>
    </rPh>
    <phoneticPr fontId="6"/>
  </si>
  <si>
    <t>18市内路面下空洞調査業務</t>
    <rPh sb="2" eb="4">
      <t>シナイ</t>
    </rPh>
    <rPh sb="4" eb="6">
      <t>ロメン</t>
    </rPh>
    <rPh sb="6" eb="7">
      <t>シタ</t>
    </rPh>
    <rPh sb="7" eb="9">
      <t>クウドウ</t>
    </rPh>
    <rPh sb="9" eb="11">
      <t>チョウサ</t>
    </rPh>
    <rPh sb="11" eb="13">
      <t>ギョウム</t>
    </rPh>
    <phoneticPr fontId="6"/>
  </si>
  <si>
    <t>大城市競争入札参加資格　役務の提供系　ランク無し</t>
    <rPh sb="0" eb="2">
      <t>オオシロ</t>
    </rPh>
    <rPh sb="2" eb="3">
      <t>シ</t>
    </rPh>
    <rPh sb="3" eb="5">
      <t>キョウソウ</t>
    </rPh>
    <rPh sb="5" eb="7">
      <t>ニュウサツ</t>
    </rPh>
    <rPh sb="7" eb="9">
      <t>サンカ</t>
    </rPh>
    <rPh sb="9" eb="11">
      <t>シカク</t>
    </rPh>
    <rPh sb="12" eb="14">
      <t>エキム</t>
    </rPh>
    <rPh sb="15" eb="17">
      <t>テイキョウ</t>
    </rPh>
    <rPh sb="17" eb="18">
      <t>ケイ</t>
    </rPh>
    <rPh sb="22" eb="23">
      <t>ナ</t>
    </rPh>
    <phoneticPr fontId="6"/>
  </si>
  <si>
    <t>2月</t>
    <rPh sb="1" eb="2">
      <t>ガツ</t>
    </rPh>
    <phoneticPr fontId="6"/>
  </si>
  <si>
    <t>熊本城内路面下空洞調査業務委託</t>
    <rPh sb="0" eb="2">
      <t>クマモト</t>
    </rPh>
    <rPh sb="2" eb="3">
      <t>ジョウ</t>
    </rPh>
    <rPh sb="3" eb="4">
      <t>ナイ</t>
    </rPh>
    <rPh sb="4" eb="6">
      <t>ロメン</t>
    </rPh>
    <rPh sb="6" eb="7">
      <t>シタ</t>
    </rPh>
    <rPh sb="7" eb="9">
      <t>クウドウ</t>
    </rPh>
    <rPh sb="9" eb="11">
      <t>チョウサ</t>
    </rPh>
    <rPh sb="11" eb="13">
      <t>ギョウム</t>
    </rPh>
    <rPh sb="13" eb="15">
      <t>イタク</t>
    </rPh>
    <phoneticPr fontId="6"/>
  </si>
  <si>
    <t>随意契約</t>
    <phoneticPr fontId="6"/>
  </si>
  <si>
    <t>熊本県競争入札参加資格
測量　種類・ランク不明</t>
    <rPh sb="0" eb="2">
      <t>クマモト</t>
    </rPh>
    <rPh sb="2" eb="3">
      <t>ケン</t>
    </rPh>
    <rPh sb="3" eb="5">
      <t>キョウソウ</t>
    </rPh>
    <rPh sb="5" eb="7">
      <t>ニュウサツ</t>
    </rPh>
    <rPh sb="7" eb="9">
      <t>サンカ</t>
    </rPh>
    <rPh sb="9" eb="11">
      <t>シカク</t>
    </rPh>
    <rPh sb="12" eb="14">
      <t>ソクリョウ</t>
    </rPh>
    <rPh sb="15" eb="17">
      <t>シュルイ</t>
    </rPh>
    <rPh sb="21" eb="23">
      <t>フメイ</t>
    </rPh>
    <phoneticPr fontId="6"/>
  </si>
  <si>
    <t>令和元年度管内路面下空洞調査業務</t>
    <rPh sb="0" eb="2">
      <t>レイワ</t>
    </rPh>
    <rPh sb="2" eb="4">
      <t>ガンネン</t>
    </rPh>
    <rPh sb="4" eb="5">
      <t>ド</t>
    </rPh>
    <rPh sb="5" eb="7">
      <t>カンナイ</t>
    </rPh>
    <rPh sb="7" eb="9">
      <t>ロメン</t>
    </rPh>
    <rPh sb="9" eb="10">
      <t>シタ</t>
    </rPh>
    <rPh sb="10" eb="12">
      <t>クウドウ</t>
    </rPh>
    <rPh sb="12" eb="14">
      <t>チョウサ</t>
    </rPh>
    <rPh sb="14" eb="16">
      <t>ギョウム</t>
    </rPh>
    <phoneticPr fontId="6"/>
  </si>
  <si>
    <t>土木コンサルタント</t>
    <rPh sb="0" eb="2">
      <t>ドボク</t>
    </rPh>
    <phoneticPr fontId="6"/>
  </si>
  <si>
    <t>沖縄総合事務局競争参加資格　測量・建設コンサルタント系　ランク無し</t>
    <rPh sb="0" eb="2">
      <t>オキナワ</t>
    </rPh>
    <rPh sb="2" eb="4">
      <t>ソウゴウ</t>
    </rPh>
    <rPh sb="4" eb="6">
      <t>ジム</t>
    </rPh>
    <rPh sb="6" eb="7">
      <t>キョク</t>
    </rPh>
    <rPh sb="7" eb="9">
      <t>キョウソウ</t>
    </rPh>
    <rPh sb="9" eb="11">
      <t>サンカ</t>
    </rPh>
    <rPh sb="11" eb="13">
      <t>シカク</t>
    </rPh>
    <rPh sb="14" eb="16">
      <t>ソクリョウ</t>
    </rPh>
    <rPh sb="17" eb="19">
      <t>ケンセツ</t>
    </rPh>
    <rPh sb="26" eb="27">
      <t>ケイ</t>
    </rPh>
    <rPh sb="31" eb="32">
      <t>ナ</t>
    </rPh>
    <phoneticPr fontId="6"/>
  </si>
  <si>
    <t>5月</t>
    <rPh sb="1" eb="2">
      <t>ガツ</t>
    </rPh>
    <phoneticPr fontId="6"/>
  </si>
  <si>
    <t>路面下空洞化調査業務委託</t>
    <rPh sb="5" eb="6">
      <t>カ</t>
    </rPh>
    <phoneticPr fontId="6"/>
  </si>
  <si>
    <t>日本地研(株)</t>
    <rPh sb="0" eb="2">
      <t>ニホン</t>
    </rPh>
    <rPh sb="2" eb="4">
      <t>チケン</t>
    </rPh>
    <rPh sb="4" eb="7">
      <t>カブ</t>
    </rPh>
    <phoneticPr fontId="6"/>
  </si>
  <si>
    <t>島原市競争参加資格　種類不明　ランク不明</t>
    <rPh sb="0" eb="3">
      <t>シマバラシ</t>
    </rPh>
    <rPh sb="3" eb="7">
      <t>キョウソウサンカ</t>
    </rPh>
    <rPh sb="7" eb="9">
      <t>シカク</t>
    </rPh>
    <rPh sb="10" eb="12">
      <t>シュルイ</t>
    </rPh>
    <rPh sb="12" eb="14">
      <t>フメイ</t>
    </rPh>
    <rPh sb="18" eb="20">
      <t>フメイ</t>
    </rPh>
    <phoneticPr fontId="6"/>
  </si>
  <si>
    <t>大和探査技術(株)　九州支店</t>
    <rPh sb="0" eb="2">
      <t>ダイワ</t>
    </rPh>
    <rPh sb="2" eb="4">
      <t>タンサ</t>
    </rPh>
    <rPh sb="4" eb="6">
      <t>ギジュツ</t>
    </rPh>
    <rPh sb="6" eb="9">
      <t>カブ</t>
    </rPh>
    <rPh sb="10" eb="12">
      <t>キュウシュウ</t>
    </rPh>
    <rPh sb="12" eb="14">
      <t>シテン</t>
    </rPh>
    <phoneticPr fontId="6"/>
  </si>
  <si>
    <t>不明</t>
    <rPh sb="0" eb="2">
      <t>フメイ</t>
    </rPh>
    <phoneticPr fontId="6"/>
  </si>
  <si>
    <t>埼玉県庁</t>
  </si>
  <si>
    <t>埼玉県物品等競争入札参加資格 測量・建設コンサルタント系 ランク無し</t>
  </si>
  <si>
    <t xml:space="preserve">埼玉県物品等競争入札参加資格 測量・建設コンサルタント系 ランク無し </t>
  </si>
  <si>
    <t>テクリス登録がない委託及び民間委託の場合契約書及び入札書を提出</t>
  </si>
  <si>
    <t>総合技術監理部門:(建設部門･建設-土質及び基礎、建設-基礎)
技術士:(建設部門:建設-土質及び基礎、道路)の資格、登録を行っているもの</t>
  </si>
  <si>
    <t>H24年度以降に終了した路面下空洞調査、車載型レーダによる空洞調査を5件以上した実績を有すること</t>
  </si>
  <si>
    <t>路面下空洞調査において、解析からスコープ調査までの一連の業務実績があり、 その業務の中で一次調査として車道部 60km 以上の実績があること。</t>
  </si>
  <si>
    <t>横浜市契約規則（昭和39年３月横浜市規則第59号）第３条第１項に掲げる者でないこと及び同条第２ 項の規定に基づき横浜市物品・委託等に関する競争入札取扱要綱（以下「入札取扱要綱」という。） 第３条第１項により定める資格を有する者であること。</t>
  </si>
  <si>
    <t>令和元年度中防外1号線ほか路面下空洞調査委託</t>
    <rPh sb="0" eb="2">
      <t>レイワ</t>
    </rPh>
    <rPh sb="2" eb="4">
      <t>ガンネン</t>
    </rPh>
    <rPh sb="4" eb="5">
      <t>ド</t>
    </rPh>
    <rPh sb="5" eb="6">
      <t>チュウ</t>
    </rPh>
    <rPh sb="6" eb="7">
      <t>ボウ</t>
    </rPh>
    <rPh sb="7" eb="8">
      <t>ソト</t>
    </rPh>
    <rPh sb="9" eb="10">
      <t>ゴウ</t>
    </rPh>
    <rPh sb="10" eb="11">
      <t>セン</t>
    </rPh>
    <rPh sb="13" eb="15">
      <t>ロメン</t>
    </rPh>
    <rPh sb="15" eb="16">
      <t>シタ</t>
    </rPh>
    <rPh sb="16" eb="18">
      <t>クウドウ</t>
    </rPh>
    <rPh sb="18" eb="20">
      <t>チョウサ</t>
    </rPh>
    <rPh sb="20" eb="22">
      <t>イタク</t>
    </rPh>
    <phoneticPr fontId="6"/>
  </si>
  <si>
    <t>東京都競争入札参加資格　測量・建設コンサルタント系　順位格付</t>
    <rPh sb="0" eb="2">
      <t>トウキョウ</t>
    </rPh>
    <rPh sb="2" eb="3">
      <t>ト</t>
    </rPh>
    <rPh sb="3" eb="5">
      <t>キョウソウ</t>
    </rPh>
    <rPh sb="5" eb="7">
      <t>ニュウサツ</t>
    </rPh>
    <rPh sb="7" eb="9">
      <t>サンカ</t>
    </rPh>
    <rPh sb="9" eb="11">
      <t>シカク</t>
    </rPh>
    <rPh sb="12" eb="14">
      <t>ソクリョウ</t>
    </rPh>
    <rPh sb="15" eb="17">
      <t>ケンセツ</t>
    </rPh>
    <rPh sb="24" eb="25">
      <t>ケイ</t>
    </rPh>
    <rPh sb="26" eb="28">
      <t>ジュンイ</t>
    </rPh>
    <rPh sb="28" eb="30">
      <t>カクヅ</t>
    </rPh>
    <phoneticPr fontId="6"/>
  </si>
  <si>
    <t>希望制指名競争入札</t>
    <rPh sb="0" eb="2">
      <t>キボウ</t>
    </rPh>
    <rPh sb="2" eb="3">
      <t>セイ</t>
    </rPh>
    <rPh sb="3" eb="5">
      <t>シメイ</t>
    </rPh>
    <rPh sb="5" eb="7">
      <t>キョウソウ</t>
    </rPh>
    <rPh sb="7" eb="9">
      <t>ニュウサツ</t>
    </rPh>
    <phoneticPr fontId="6"/>
  </si>
  <si>
    <t>東京都競争入札参加資格　役務の提供系ABC</t>
    <rPh sb="0" eb="2">
      <t>トウキョウ</t>
    </rPh>
    <rPh sb="2" eb="3">
      <t>ト</t>
    </rPh>
    <rPh sb="3" eb="5">
      <t>キョウソウ</t>
    </rPh>
    <rPh sb="5" eb="7">
      <t>ニュウサツ</t>
    </rPh>
    <rPh sb="7" eb="9">
      <t>サンカ</t>
    </rPh>
    <rPh sb="9" eb="11">
      <t>シカク</t>
    </rPh>
    <rPh sb="12" eb="14">
      <t>エキム</t>
    </rPh>
    <rPh sb="15" eb="17">
      <t>テイキョウ</t>
    </rPh>
    <rPh sb="17" eb="18">
      <t>ケイ</t>
    </rPh>
    <phoneticPr fontId="6"/>
  </si>
  <si>
    <t>路面下空洞調査委託(31晴・豊・有-2)</t>
    <rPh sb="0" eb="2">
      <t>ロメン</t>
    </rPh>
    <rPh sb="2" eb="3">
      <t>シタ</t>
    </rPh>
    <rPh sb="3" eb="5">
      <t>クウドウ</t>
    </rPh>
    <rPh sb="5" eb="7">
      <t>チョウサ</t>
    </rPh>
    <rPh sb="7" eb="9">
      <t>イタク</t>
    </rPh>
    <rPh sb="12" eb="13">
      <t>セイ</t>
    </rPh>
    <rPh sb="14" eb="15">
      <t>ユタカ</t>
    </rPh>
    <rPh sb="16" eb="17">
      <t>タモツ</t>
    </rPh>
    <phoneticPr fontId="6"/>
  </si>
  <si>
    <t>(株)ウオールナット</t>
    <rPh sb="0" eb="3">
      <t>カブ</t>
    </rPh>
    <phoneticPr fontId="6"/>
  </si>
  <si>
    <t>東京都競争入札参加資格　役務の提供系BC</t>
    <rPh sb="0" eb="2">
      <t>トウキョウ</t>
    </rPh>
    <rPh sb="2" eb="3">
      <t>ト</t>
    </rPh>
    <rPh sb="3" eb="5">
      <t>キョウソウ</t>
    </rPh>
    <rPh sb="5" eb="7">
      <t>ニュウサツ</t>
    </rPh>
    <rPh sb="7" eb="9">
      <t>サンカ</t>
    </rPh>
    <rPh sb="9" eb="11">
      <t>シカク</t>
    </rPh>
    <rPh sb="12" eb="14">
      <t>エキム</t>
    </rPh>
    <rPh sb="15" eb="17">
      <t>テイキョウ</t>
    </rPh>
    <rPh sb="17" eb="18">
      <t>ケイ</t>
    </rPh>
    <phoneticPr fontId="6"/>
  </si>
  <si>
    <t>路面下空洞調査委託(道管の28)(単価契約)</t>
    <rPh sb="0" eb="2">
      <t>ロメン</t>
    </rPh>
    <rPh sb="2" eb="3">
      <t>シタ</t>
    </rPh>
    <rPh sb="3" eb="5">
      <t>クウドウ</t>
    </rPh>
    <rPh sb="5" eb="7">
      <t>チョウサ</t>
    </rPh>
    <rPh sb="7" eb="9">
      <t>イタク</t>
    </rPh>
    <rPh sb="10" eb="12">
      <t>ドウカン</t>
    </rPh>
    <rPh sb="17" eb="19">
      <t>タンカ</t>
    </rPh>
    <rPh sb="19" eb="21">
      <t>ケイヤク</t>
    </rPh>
    <phoneticPr fontId="6"/>
  </si>
  <si>
    <t>東京都競争入札参加資格　役務の提供系　A</t>
    <rPh sb="0" eb="2">
      <t>トウキョウ</t>
    </rPh>
    <rPh sb="2" eb="3">
      <t>ト</t>
    </rPh>
    <rPh sb="3" eb="5">
      <t>キョウソウ</t>
    </rPh>
    <rPh sb="5" eb="7">
      <t>ニュウサツ</t>
    </rPh>
    <rPh sb="7" eb="9">
      <t>サンカ</t>
    </rPh>
    <rPh sb="9" eb="11">
      <t>シカク</t>
    </rPh>
    <rPh sb="12" eb="14">
      <t>エキム</t>
    </rPh>
    <rPh sb="15" eb="17">
      <t>テイキョウ</t>
    </rPh>
    <rPh sb="17" eb="18">
      <t>ケイ</t>
    </rPh>
    <phoneticPr fontId="6"/>
  </si>
  <si>
    <t>路面下空洞調査委託(令和元年度)</t>
    <rPh sb="0" eb="2">
      <t>ロメン</t>
    </rPh>
    <rPh sb="2" eb="3">
      <t>シタ</t>
    </rPh>
    <rPh sb="3" eb="5">
      <t>クウドウ</t>
    </rPh>
    <rPh sb="5" eb="7">
      <t>チョウサ</t>
    </rPh>
    <rPh sb="7" eb="9">
      <t>イタク</t>
    </rPh>
    <rPh sb="10" eb="12">
      <t>レイワ</t>
    </rPh>
    <rPh sb="12" eb="14">
      <t>ガンネン</t>
    </rPh>
    <rPh sb="14" eb="15">
      <t>ド</t>
    </rPh>
    <phoneticPr fontId="6"/>
  </si>
  <si>
    <t>目黒区競争入札参加資格　役務の提供系　ランク不明</t>
    <rPh sb="0" eb="3">
      <t>メグロク</t>
    </rPh>
    <rPh sb="3" eb="5">
      <t>キョウソウ</t>
    </rPh>
    <rPh sb="5" eb="7">
      <t>ニュウサツ</t>
    </rPh>
    <rPh sb="7" eb="9">
      <t>サンカ</t>
    </rPh>
    <rPh sb="9" eb="11">
      <t>シカク</t>
    </rPh>
    <rPh sb="12" eb="14">
      <t>エキム</t>
    </rPh>
    <rPh sb="15" eb="17">
      <t>テイキョウ</t>
    </rPh>
    <rPh sb="17" eb="18">
      <t>ケイ</t>
    </rPh>
    <rPh sb="22" eb="24">
      <t>フメイ</t>
    </rPh>
    <phoneticPr fontId="6"/>
  </si>
  <si>
    <t>新宿区競争入札参加資格　役務提供系　ランク不明</t>
    <rPh sb="0" eb="3">
      <t>シンジュクク</t>
    </rPh>
    <rPh sb="3" eb="5">
      <t>キョウソウ</t>
    </rPh>
    <rPh sb="5" eb="7">
      <t>ニュウサツ</t>
    </rPh>
    <rPh sb="7" eb="9">
      <t>サンカ</t>
    </rPh>
    <rPh sb="9" eb="11">
      <t>シカク</t>
    </rPh>
    <rPh sb="12" eb="14">
      <t>エキム</t>
    </rPh>
    <rPh sb="14" eb="16">
      <t>テイキョウ</t>
    </rPh>
    <rPh sb="16" eb="17">
      <t>ケイ</t>
    </rPh>
    <rPh sb="21" eb="23">
      <t>フメイ</t>
    </rPh>
    <phoneticPr fontId="6"/>
  </si>
  <si>
    <t>平成30年度路面下空洞調査委託</t>
    <rPh sb="0" eb="2">
      <t>ヘイセイ</t>
    </rPh>
    <rPh sb="4" eb="6">
      <t>ネンド</t>
    </rPh>
    <rPh sb="6" eb="8">
      <t>ロメン</t>
    </rPh>
    <rPh sb="8" eb="9">
      <t>シタ</t>
    </rPh>
    <rPh sb="9" eb="11">
      <t>クウドウ</t>
    </rPh>
    <rPh sb="11" eb="13">
      <t>チョウサ</t>
    </rPh>
    <rPh sb="13" eb="15">
      <t>イタク</t>
    </rPh>
    <phoneticPr fontId="6"/>
  </si>
  <si>
    <t>荒川区競争入札資格　種類不明　ランク不明</t>
    <rPh sb="0" eb="3">
      <t>アラカワク</t>
    </rPh>
    <rPh sb="3" eb="5">
      <t>キョウソウ</t>
    </rPh>
    <rPh sb="5" eb="7">
      <t>ニュウサツ</t>
    </rPh>
    <rPh sb="7" eb="9">
      <t>シカク</t>
    </rPh>
    <rPh sb="10" eb="12">
      <t>シュルイ</t>
    </rPh>
    <rPh sb="12" eb="14">
      <t>フメイ</t>
    </rPh>
    <rPh sb="18" eb="20">
      <t>フメイ</t>
    </rPh>
    <phoneticPr fontId="6"/>
  </si>
  <si>
    <t>杉並区競争入札参加資格　種類不明　ランク不明</t>
    <rPh sb="0" eb="3">
      <t>スギナミク</t>
    </rPh>
    <rPh sb="3" eb="5">
      <t>キョウソウ</t>
    </rPh>
    <rPh sb="5" eb="7">
      <t>ニュウサツ</t>
    </rPh>
    <rPh sb="7" eb="9">
      <t>サンカ</t>
    </rPh>
    <rPh sb="9" eb="11">
      <t>シカク</t>
    </rPh>
    <rPh sb="12" eb="14">
      <t>シュルイ</t>
    </rPh>
    <rPh sb="14" eb="16">
      <t>フメイ</t>
    </rPh>
    <rPh sb="20" eb="22">
      <t>フメイ</t>
    </rPh>
    <phoneticPr fontId="6"/>
  </si>
  <si>
    <t>道路舗装路面下空洞調査委託</t>
    <rPh sb="0" eb="2">
      <t>ドウロ</t>
    </rPh>
    <rPh sb="2" eb="4">
      <t>ホソウ</t>
    </rPh>
    <rPh sb="4" eb="6">
      <t>ロメン</t>
    </rPh>
    <rPh sb="6" eb="7">
      <t>シタ</t>
    </rPh>
    <rPh sb="7" eb="9">
      <t>クウドウ</t>
    </rPh>
    <rPh sb="9" eb="11">
      <t>チョウサ</t>
    </rPh>
    <rPh sb="11" eb="13">
      <t>イタク</t>
    </rPh>
    <phoneticPr fontId="6"/>
  </si>
  <si>
    <t>中野区競争入札参加資格　測量・建設コンサルタント系　ランク不明</t>
    <rPh sb="0" eb="3">
      <t>ナカノク</t>
    </rPh>
    <rPh sb="3" eb="11">
      <t>キョウソウニュウサツサンカシカク</t>
    </rPh>
    <rPh sb="12" eb="14">
      <t>ソクリョウ</t>
    </rPh>
    <rPh sb="15" eb="17">
      <t>ケンセツ</t>
    </rPh>
    <rPh sb="24" eb="25">
      <t>ケイ</t>
    </rPh>
    <rPh sb="29" eb="31">
      <t>フメイ</t>
    </rPh>
    <phoneticPr fontId="6"/>
  </si>
  <si>
    <t>路面性状調査及び路面下空洞調査業務委託</t>
    <rPh sb="0" eb="2">
      <t>ロメン</t>
    </rPh>
    <rPh sb="2" eb="3">
      <t>セイ</t>
    </rPh>
    <rPh sb="3" eb="4">
      <t>ジョウ</t>
    </rPh>
    <rPh sb="4" eb="6">
      <t>チョウサ</t>
    </rPh>
    <rPh sb="6" eb="7">
      <t>オヨ</t>
    </rPh>
    <rPh sb="8" eb="10">
      <t>ロメン</t>
    </rPh>
    <rPh sb="10" eb="11">
      <t>シタ</t>
    </rPh>
    <rPh sb="11" eb="13">
      <t>クウドウ</t>
    </rPh>
    <rPh sb="13" eb="15">
      <t>チョウサ</t>
    </rPh>
    <rPh sb="15" eb="17">
      <t>ギョウム</t>
    </rPh>
    <rPh sb="17" eb="19">
      <t>イタク</t>
    </rPh>
    <phoneticPr fontId="6"/>
  </si>
  <si>
    <t>指名競争入札</t>
    <rPh sb="0" eb="4">
      <t>シメイキョウソウ</t>
    </rPh>
    <rPh sb="4" eb="6">
      <t>ニュウサツ</t>
    </rPh>
    <phoneticPr fontId="6"/>
  </si>
  <si>
    <t>西東京市競争入札参加資格　役務の提供系　ランク不明</t>
    <rPh sb="0" eb="1">
      <t>ニシ</t>
    </rPh>
    <rPh sb="1" eb="3">
      <t>トウキョウ</t>
    </rPh>
    <rPh sb="3" eb="4">
      <t>シ</t>
    </rPh>
    <rPh sb="4" eb="6">
      <t>キョウソウ</t>
    </rPh>
    <rPh sb="6" eb="8">
      <t>ニュウサツ</t>
    </rPh>
    <rPh sb="8" eb="10">
      <t>サンカ</t>
    </rPh>
    <rPh sb="10" eb="12">
      <t>シカク</t>
    </rPh>
    <rPh sb="13" eb="15">
      <t>エキム</t>
    </rPh>
    <rPh sb="16" eb="18">
      <t>テイキョウ</t>
    </rPh>
    <rPh sb="18" eb="19">
      <t>ケイ</t>
    </rPh>
    <rPh sb="23" eb="25">
      <t>フメイ</t>
    </rPh>
    <phoneticPr fontId="6"/>
  </si>
  <si>
    <t>路面下空洞調査委託</t>
    <rPh sb="0" eb="2">
      <t>ロメン</t>
    </rPh>
    <rPh sb="2" eb="3">
      <t>シタ</t>
    </rPh>
    <rPh sb="3" eb="5">
      <t>クウドウ</t>
    </rPh>
    <rPh sb="5" eb="7">
      <t>チョウサ</t>
    </rPh>
    <rPh sb="7" eb="9">
      <t>イタク</t>
    </rPh>
    <phoneticPr fontId="6"/>
  </si>
  <si>
    <t>新宿区競争入札参加資格　役務の提供系　ランク不明</t>
    <rPh sb="0" eb="2">
      <t>シンジュク</t>
    </rPh>
    <rPh sb="2" eb="3">
      <t>ク</t>
    </rPh>
    <rPh sb="3" eb="5">
      <t>キョウソウ</t>
    </rPh>
    <rPh sb="5" eb="7">
      <t>ニュウサツ</t>
    </rPh>
    <rPh sb="7" eb="9">
      <t>サンカ</t>
    </rPh>
    <rPh sb="9" eb="11">
      <t>シカク</t>
    </rPh>
    <rPh sb="12" eb="14">
      <t>エキム</t>
    </rPh>
    <rPh sb="15" eb="17">
      <t>テイキョウ</t>
    </rPh>
    <rPh sb="17" eb="18">
      <t>ケイ</t>
    </rPh>
    <rPh sb="22" eb="24">
      <t>フメイ</t>
    </rPh>
    <phoneticPr fontId="6"/>
  </si>
  <si>
    <t>文京区競争入札参加資格　役務の提供系　ランク不明</t>
    <rPh sb="0" eb="2">
      <t>ブンキョウ</t>
    </rPh>
    <rPh sb="2" eb="3">
      <t>ク</t>
    </rPh>
    <rPh sb="3" eb="5">
      <t>キョウソウ</t>
    </rPh>
    <rPh sb="5" eb="7">
      <t>ニュウサツ</t>
    </rPh>
    <rPh sb="7" eb="9">
      <t>サンカ</t>
    </rPh>
    <rPh sb="9" eb="11">
      <t>シカク</t>
    </rPh>
    <rPh sb="12" eb="14">
      <t>エキム</t>
    </rPh>
    <rPh sb="15" eb="17">
      <t>テイキョウ</t>
    </rPh>
    <rPh sb="17" eb="18">
      <t>ケイ</t>
    </rPh>
    <rPh sb="22" eb="24">
      <t>フメイ</t>
    </rPh>
    <phoneticPr fontId="6"/>
  </si>
  <si>
    <t>令和元年度路面下空洞調査業務委託</t>
    <rPh sb="0" eb="2">
      <t>レイワ</t>
    </rPh>
    <rPh sb="2" eb="4">
      <t>ガンネン</t>
    </rPh>
    <rPh sb="4" eb="5">
      <t>ド</t>
    </rPh>
    <rPh sb="5" eb="14">
      <t>ロメンシタクウドウチョウサギョウム</t>
    </rPh>
    <rPh sb="14" eb="16">
      <t>イタク</t>
    </rPh>
    <phoneticPr fontId="6"/>
  </si>
  <si>
    <t>随意契約</t>
    <rPh sb="0" eb="4">
      <t>ズイイケイヤク</t>
    </rPh>
    <phoneticPr fontId="6"/>
  </si>
  <si>
    <t>調布市競争入札参加資格　役務の提供系　ランク不明</t>
    <rPh sb="0" eb="3">
      <t>チョウフシ</t>
    </rPh>
    <rPh sb="3" eb="5">
      <t>キョウソウ</t>
    </rPh>
    <rPh sb="5" eb="7">
      <t>ニュウサツ</t>
    </rPh>
    <rPh sb="7" eb="9">
      <t>サンカ</t>
    </rPh>
    <rPh sb="9" eb="11">
      <t>シカク</t>
    </rPh>
    <rPh sb="12" eb="14">
      <t>エキム</t>
    </rPh>
    <rPh sb="15" eb="17">
      <t>テイキョウ</t>
    </rPh>
    <rPh sb="17" eb="18">
      <t>ケイ</t>
    </rPh>
    <rPh sb="22" eb="24">
      <t>フメイ</t>
    </rPh>
    <phoneticPr fontId="6"/>
  </si>
  <si>
    <t>足立区競争入札参加資格　役務の提供系　ランク不明</t>
    <rPh sb="0" eb="3">
      <t>アダチク</t>
    </rPh>
    <rPh sb="3" eb="5">
      <t>キョウソウ</t>
    </rPh>
    <rPh sb="5" eb="7">
      <t>ニュウサツ</t>
    </rPh>
    <rPh sb="7" eb="9">
      <t>サンカ</t>
    </rPh>
    <rPh sb="9" eb="11">
      <t>シカク</t>
    </rPh>
    <rPh sb="12" eb="14">
      <t>エキム</t>
    </rPh>
    <rPh sb="15" eb="17">
      <t>テイキョウ</t>
    </rPh>
    <rPh sb="17" eb="18">
      <t>ケイ</t>
    </rPh>
    <rPh sb="22" eb="24">
      <t>フメイ</t>
    </rPh>
    <phoneticPr fontId="6"/>
  </si>
  <si>
    <t>令和元年度路面下空洞調査委託</t>
    <rPh sb="0" eb="2">
      <t>レイワ</t>
    </rPh>
    <rPh sb="2" eb="4">
      <t>ガンネン</t>
    </rPh>
    <rPh sb="4" eb="5">
      <t>ド</t>
    </rPh>
    <rPh sb="5" eb="7">
      <t>ロメン</t>
    </rPh>
    <rPh sb="7" eb="8">
      <t>シタ</t>
    </rPh>
    <rPh sb="8" eb="10">
      <t>クウドウ</t>
    </rPh>
    <rPh sb="10" eb="12">
      <t>チョウサ</t>
    </rPh>
    <rPh sb="12" eb="14">
      <t>イタク</t>
    </rPh>
    <phoneticPr fontId="6"/>
  </si>
  <si>
    <t>世田谷区競争入札参加資格　測量・建設コンサルタント系　順位格付</t>
    <rPh sb="0" eb="4">
      <t>セタガヤク</t>
    </rPh>
    <rPh sb="4" eb="6">
      <t>キョウソウ</t>
    </rPh>
    <rPh sb="6" eb="8">
      <t>ニュウサツ</t>
    </rPh>
    <rPh sb="8" eb="10">
      <t>サンカ</t>
    </rPh>
    <rPh sb="10" eb="12">
      <t>シカク</t>
    </rPh>
    <rPh sb="13" eb="15">
      <t>ソクリョウ</t>
    </rPh>
    <rPh sb="16" eb="18">
      <t>ケンセツ</t>
    </rPh>
    <rPh sb="25" eb="26">
      <t>ケイ</t>
    </rPh>
    <rPh sb="27" eb="29">
      <t>ジュンイ</t>
    </rPh>
    <rPh sb="29" eb="31">
      <t>カクヅ</t>
    </rPh>
    <phoneticPr fontId="6"/>
  </si>
  <si>
    <t>31.市道路面下空洞調査委託</t>
    <rPh sb="3" eb="5">
      <t>シドウ</t>
    </rPh>
    <rPh sb="5" eb="7">
      <t>ロメン</t>
    </rPh>
    <rPh sb="7" eb="8">
      <t>シタ</t>
    </rPh>
    <rPh sb="8" eb="10">
      <t>クウドウ</t>
    </rPh>
    <rPh sb="10" eb="12">
      <t>チョウサ</t>
    </rPh>
    <rPh sb="12" eb="14">
      <t>イタク</t>
    </rPh>
    <phoneticPr fontId="6"/>
  </si>
  <si>
    <t>東久留米市競争入札参加資格　役務の提供系　ランク不明</t>
    <rPh sb="0" eb="1">
      <t>ヒガシ</t>
    </rPh>
    <rPh sb="1" eb="5">
      <t>クルメシ</t>
    </rPh>
    <rPh sb="5" eb="7">
      <t>キョウソウ</t>
    </rPh>
    <rPh sb="7" eb="9">
      <t>ニュウサツ</t>
    </rPh>
    <rPh sb="9" eb="11">
      <t>サンカ</t>
    </rPh>
    <rPh sb="11" eb="13">
      <t>シカク</t>
    </rPh>
    <rPh sb="14" eb="16">
      <t>エキム</t>
    </rPh>
    <rPh sb="17" eb="19">
      <t>テイキョウ</t>
    </rPh>
    <rPh sb="19" eb="20">
      <t>ケイ</t>
    </rPh>
    <rPh sb="24" eb="26">
      <t>フメイ</t>
    </rPh>
    <phoneticPr fontId="6"/>
  </si>
  <si>
    <t>令和元年度路面下空洞調査委託</t>
    <rPh sb="0" eb="12">
      <t>レイワガンネンドロメンシタクウドウチョウサ</t>
    </rPh>
    <rPh sb="12" eb="14">
      <t>イタク</t>
    </rPh>
    <phoneticPr fontId="6"/>
  </si>
  <si>
    <t>国立市競争入札参加資格　役務の提供系　ランク無し</t>
    <rPh sb="0" eb="2">
      <t>クニタチ</t>
    </rPh>
    <rPh sb="2" eb="3">
      <t>シ</t>
    </rPh>
    <rPh sb="3" eb="5">
      <t>キョウソウ</t>
    </rPh>
    <rPh sb="5" eb="7">
      <t>ニュウサツ</t>
    </rPh>
    <rPh sb="7" eb="9">
      <t>サンカ</t>
    </rPh>
    <rPh sb="9" eb="11">
      <t>シカク</t>
    </rPh>
    <rPh sb="12" eb="14">
      <t>エキム</t>
    </rPh>
    <rPh sb="15" eb="17">
      <t>テイキョウ</t>
    </rPh>
    <rPh sb="17" eb="18">
      <t>ケイ</t>
    </rPh>
    <rPh sb="22" eb="23">
      <t>ナ</t>
    </rPh>
    <phoneticPr fontId="6"/>
  </si>
  <si>
    <t>路面下空洞調査(二次調査)業務委託</t>
    <rPh sb="0" eb="2">
      <t>ロメン</t>
    </rPh>
    <rPh sb="2" eb="3">
      <t>シタ</t>
    </rPh>
    <rPh sb="3" eb="5">
      <t>クウドウ</t>
    </rPh>
    <rPh sb="5" eb="7">
      <t>チョウサ</t>
    </rPh>
    <rPh sb="8" eb="10">
      <t>ニジ</t>
    </rPh>
    <rPh sb="10" eb="12">
      <t>チョウサ</t>
    </rPh>
    <rPh sb="13" eb="17">
      <t>ギョウムイタク</t>
    </rPh>
    <phoneticPr fontId="6"/>
  </si>
  <si>
    <t>中央開発株式会社</t>
    <phoneticPr fontId="6"/>
  </si>
  <si>
    <t>小平市競争入札参加資格　役務の提供系　ランク不明</t>
    <rPh sb="0" eb="3">
      <t>コダイラシ</t>
    </rPh>
    <rPh sb="3" eb="5">
      <t>キョウソウ</t>
    </rPh>
    <rPh sb="5" eb="7">
      <t>ニュウサツ</t>
    </rPh>
    <rPh sb="7" eb="9">
      <t>サンカ</t>
    </rPh>
    <rPh sb="9" eb="11">
      <t>シカク</t>
    </rPh>
    <rPh sb="12" eb="14">
      <t>エキム</t>
    </rPh>
    <rPh sb="15" eb="17">
      <t>テイキョウ</t>
    </rPh>
    <rPh sb="17" eb="18">
      <t>ケイ</t>
    </rPh>
    <rPh sb="22" eb="24">
      <t>フメイ</t>
    </rPh>
    <phoneticPr fontId="6"/>
  </si>
  <si>
    <t>路面下空洞調査業務委託</t>
    <rPh sb="0" eb="2">
      <t>ロメン</t>
    </rPh>
    <rPh sb="2" eb="3">
      <t>シタ</t>
    </rPh>
    <rPh sb="3" eb="5">
      <t>クウドウ</t>
    </rPh>
    <rPh sb="5" eb="7">
      <t>チョウサ</t>
    </rPh>
    <rPh sb="7" eb="9">
      <t>ギョウム</t>
    </rPh>
    <phoneticPr fontId="6"/>
  </si>
  <si>
    <t>稲城市競争入札参加資格　測量・建設コンサルタント系　ランク不明</t>
    <rPh sb="0" eb="3">
      <t>イナギシ</t>
    </rPh>
    <rPh sb="3" eb="11">
      <t>キョウソウニュウサツサンカシカク</t>
    </rPh>
    <rPh sb="12" eb="14">
      <t>ソクリョウ</t>
    </rPh>
    <rPh sb="15" eb="17">
      <t>ケンセツ</t>
    </rPh>
    <rPh sb="24" eb="25">
      <t>ケイ</t>
    </rPh>
    <rPh sb="29" eb="31">
      <t>フメイ</t>
    </rPh>
    <phoneticPr fontId="6"/>
  </si>
  <si>
    <t>中央区競争入札参加資格　役務の提供系　ランク不明</t>
    <rPh sb="0" eb="3">
      <t>チュウオウク</t>
    </rPh>
    <rPh sb="3" eb="5">
      <t>キョウソウ</t>
    </rPh>
    <rPh sb="5" eb="7">
      <t>ニュウサツ</t>
    </rPh>
    <rPh sb="7" eb="9">
      <t>サンカ</t>
    </rPh>
    <rPh sb="9" eb="11">
      <t>シカク</t>
    </rPh>
    <rPh sb="12" eb="14">
      <t>エキム</t>
    </rPh>
    <rPh sb="15" eb="17">
      <t>テイキョウ</t>
    </rPh>
    <rPh sb="17" eb="18">
      <t>ケイ</t>
    </rPh>
    <rPh sb="22" eb="24">
      <t>フメイ</t>
    </rPh>
    <phoneticPr fontId="6"/>
  </si>
  <si>
    <t>路面下空洞調査委託(単価)</t>
    <rPh sb="0" eb="2">
      <t>ロメン</t>
    </rPh>
    <rPh sb="2" eb="3">
      <t>シタ</t>
    </rPh>
    <rPh sb="3" eb="5">
      <t>クウドウ</t>
    </rPh>
    <rPh sb="5" eb="7">
      <t>チョウサ</t>
    </rPh>
    <rPh sb="10" eb="12">
      <t>タンカ</t>
    </rPh>
    <phoneticPr fontId="6"/>
  </si>
  <si>
    <t>台東区競争入札参加資格　測量・建設コンサルタント系　ランク不明</t>
    <rPh sb="0" eb="3">
      <t>タイトウク</t>
    </rPh>
    <rPh sb="3" eb="5">
      <t>キョウソウ</t>
    </rPh>
    <rPh sb="5" eb="7">
      <t>ニュウサツ</t>
    </rPh>
    <rPh sb="7" eb="9">
      <t>サンカ</t>
    </rPh>
    <rPh sb="9" eb="11">
      <t>シカク</t>
    </rPh>
    <rPh sb="12" eb="14">
      <t>ソクリョウ</t>
    </rPh>
    <rPh sb="15" eb="17">
      <t>ケンセツ</t>
    </rPh>
    <rPh sb="24" eb="25">
      <t>ケイ</t>
    </rPh>
    <rPh sb="29" eb="31">
      <t>フメイ</t>
    </rPh>
    <phoneticPr fontId="6"/>
  </si>
  <si>
    <t>平成30年度小平市路面下空洞調査業務委託</t>
    <rPh sb="0" eb="2">
      <t>ヘイセイ</t>
    </rPh>
    <rPh sb="4" eb="6">
      <t>ネンド</t>
    </rPh>
    <rPh sb="6" eb="9">
      <t>コダイラシ</t>
    </rPh>
    <rPh sb="9" eb="11">
      <t>ロメン</t>
    </rPh>
    <rPh sb="11" eb="12">
      <t>シタ</t>
    </rPh>
    <rPh sb="12" eb="14">
      <t>クウドウ</t>
    </rPh>
    <rPh sb="14" eb="16">
      <t>チョウサ</t>
    </rPh>
    <rPh sb="16" eb="18">
      <t>ギョウム</t>
    </rPh>
    <rPh sb="18" eb="20">
      <t>イタク</t>
    </rPh>
    <phoneticPr fontId="6"/>
  </si>
  <si>
    <t>川崎地質(株)</t>
    <rPh sb="0" eb="2">
      <t>カワサキ</t>
    </rPh>
    <rPh sb="2" eb="4">
      <t>チシツ</t>
    </rPh>
    <rPh sb="4" eb="7">
      <t>カブ</t>
    </rPh>
    <phoneticPr fontId="6"/>
  </si>
  <si>
    <t>清瀬市競争入札参加資格　役務の提供系　ランク不明</t>
    <rPh sb="0" eb="3">
      <t>キヨセシ</t>
    </rPh>
    <rPh sb="3" eb="5">
      <t>キョウソウ</t>
    </rPh>
    <rPh sb="5" eb="7">
      <t>ニュウサツ</t>
    </rPh>
    <rPh sb="7" eb="9">
      <t>サンカ</t>
    </rPh>
    <rPh sb="9" eb="11">
      <t>シカク</t>
    </rPh>
    <rPh sb="12" eb="14">
      <t>エキム</t>
    </rPh>
    <rPh sb="15" eb="17">
      <t>テイキョウ</t>
    </rPh>
    <rPh sb="17" eb="18">
      <t>ケイ</t>
    </rPh>
    <rPh sb="22" eb="24">
      <t>フメイ</t>
    </rPh>
    <phoneticPr fontId="6"/>
  </si>
  <si>
    <t>練馬区競争入札参加資格　役務の提供系　ランク不明</t>
    <rPh sb="0" eb="3">
      <t>ネリマク</t>
    </rPh>
    <rPh sb="3" eb="5">
      <t>キョウソウ</t>
    </rPh>
    <rPh sb="5" eb="7">
      <t>ニュウサツ</t>
    </rPh>
    <rPh sb="7" eb="9">
      <t>サンカ</t>
    </rPh>
    <rPh sb="9" eb="11">
      <t>シカク</t>
    </rPh>
    <rPh sb="12" eb="14">
      <t>エキム</t>
    </rPh>
    <rPh sb="15" eb="17">
      <t>テイキョウ</t>
    </rPh>
    <rPh sb="17" eb="18">
      <t>ケイ</t>
    </rPh>
    <rPh sb="22" eb="24">
      <t>フメイ</t>
    </rPh>
    <phoneticPr fontId="6"/>
  </si>
  <si>
    <t>30-78　市道2019号線外4線路　路面下空洞調査業務</t>
    <rPh sb="6" eb="8">
      <t>シドウ</t>
    </rPh>
    <rPh sb="12" eb="14">
      <t>ゴウセン</t>
    </rPh>
    <rPh sb="14" eb="15">
      <t>ガイ</t>
    </rPh>
    <rPh sb="16" eb="18">
      <t>センロ</t>
    </rPh>
    <rPh sb="19" eb="26">
      <t>ロメンシタクウドウチョウサ</t>
    </rPh>
    <rPh sb="26" eb="28">
      <t>ギョウム</t>
    </rPh>
    <phoneticPr fontId="6"/>
  </si>
  <si>
    <t>上尾市入札参加資格　測量・建設コンサルタント系　ランク不明</t>
    <rPh sb="0" eb="2">
      <t>アゲオ</t>
    </rPh>
    <rPh sb="2" eb="3">
      <t>シ</t>
    </rPh>
    <rPh sb="3" eb="5">
      <t>ニュウサツ</t>
    </rPh>
    <rPh sb="5" eb="7">
      <t>サンカ</t>
    </rPh>
    <rPh sb="7" eb="9">
      <t>シカク</t>
    </rPh>
    <rPh sb="10" eb="12">
      <t>ソクリョウ</t>
    </rPh>
    <rPh sb="13" eb="15">
      <t>ケンセツ</t>
    </rPh>
    <rPh sb="22" eb="23">
      <t>ケイ</t>
    </rPh>
    <rPh sb="27" eb="29">
      <t>フメイ</t>
    </rPh>
    <phoneticPr fontId="6"/>
  </si>
  <si>
    <t>(株)アサノ大成基礎エンジニアリング</t>
    <rPh sb="0" eb="3">
      <t>カブ</t>
    </rPh>
    <rPh sb="6" eb="8">
      <t>タイセイ</t>
    </rPh>
    <rPh sb="8" eb="10">
      <t>キソ</t>
    </rPh>
    <phoneticPr fontId="6"/>
  </si>
  <si>
    <t>一般競争入札</t>
    <phoneticPr fontId="6"/>
  </si>
  <si>
    <t>埼玉県物品等競争入札参加資格 測量・建設コンサルタント系 ランク無し</t>
    <phoneticPr fontId="6"/>
  </si>
  <si>
    <t>路面下空洞調査業務委託(その2)</t>
    <phoneticPr fontId="6"/>
  </si>
  <si>
    <t>路面下空洞調査業務委託(その3)</t>
    <phoneticPr fontId="6"/>
  </si>
  <si>
    <t>路面下空洞調査業務委託(その4)</t>
  </si>
  <si>
    <t>(株)テイコク</t>
    <rPh sb="0" eb="3">
      <t>カブ</t>
    </rPh>
    <phoneticPr fontId="6"/>
  </si>
  <si>
    <t>川越市競争入札参加資格　測量・建設コンサルタント系　ランク無し</t>
    <rPh sb="0" eb="3">
      <t>カワゴエシ</t>
    </rPh>
    <rPh sb="3" eb="11">
      <t>キョウソウニュウサツサンカシカク</t>
    </rPh>
    <rPh sb="12" eb="14">
      <t>ソクリョウ</t>
    </rPh>
    <rPh sb="15" eb="17">
      <t>ケンセツ</t>
    </rPh>
    <rPh sb="24" eb="25">
      <t>ケイ</t>
    </rPh>
    <rPh sb="29" eb="30">
      <t>ナ</t>
    </rPh>
    <phoneticPr fontId="6"/>
  </si>
  <si>
    <t>路面下空洞調査業務委託</t>
    <rPh sb="0" eb="11">
      <t>ロメンシタクウドウチョウサギョウムイタク</t>
    </rPh>
    <phoneticPr fontId="6"/>
  </si>
  <si>
    <t>戸田市競争入札参加資格　測量・建設コンサルタント系　ランク無し</t>
    <rPh sb="0" eb="3">
      <t>トダシ</t>
    </rPh>
    <rPh sb="3" eb="11">
      <t>キョウソウニュウサツサンカシカク</t>
    </rPh>
    <rPh sb="12" eb="14">
      <t>ソクリョウ</t>
    </rPh>
    <rPh sb="15" eb="17">
      <t>ケンセツ</t>
    </rPh>
    <rPh sb="24" eb="25">
      <t>ケイ</t>
    </rPh>
    <rPh sb="29" eb="30">
      <t>ナ</t>
    </rPh>
    <phoneticPr fontId="6"/>
  </si>
  <si>
    <t>春日部市競争入札参加資格　測量・建設コンサルタント系　ランク無し</t>
    <rPh sb="0" eb="4">
      <t>カスカベシ</t>
    </rPh>
    <rPh sb="4" eb="12">
      <t>キョウソウニュウサツサンカシカク</t>
    </rPh>
    <rPh sb="13" eb="15">
      <t>ソクリョウ</t>
    </rPh>
    <rPh sb="16" eb="18">
      <t>ケンセツ</t>
    </rPh>
    <rPh sb="25" eb="26">
      <t>ケイ</t>
    </rPh>
    <rPh sb="30" eb="31">
      <t>ナ</t>
    </rPh>
    <phoneticPr fontId="6"/>
  </si>
  <si>
    <t>路面下空洞化調査業務</t>
    <rPh sb="0" eb="2">
      <t>ロメン</t>
    </rPh>
    <rPh sb="2" eb="3">
      <t>シタ</t>
    </rPh>
    <rPh sb="3" eb="6">
      <t>クウドウカ</t>
    </rPh>
    <rPh sb="6" eb="8">
      <t>チョウサ</t>
    </rPh>
    <rPh sb="8" eb="10">
      <t>ギョウム</t>
    </rPh>
    <phoneticPr fontId="6"/>
  </si>
  <si>
    <t>和光市競争入札参加資格　測量・建設コンサルタント系　ランク無し</t>
    <rPh sb="0" eb="2">
      <t>ワコウ</t>
    </rPh>
    <rPh sb="2" eb="3">
      <t>シ</t>
    </rPh>
    <rPh sb="3" eb="11">
      <t>キョウソウニュウサツサンカシカク</t>
    </rPh>
    <rPh sb="12" eb="14">
      <t>ソクリョウ</t>
    </rPh>
    <rPh sb="15" eb="17">
      <t>ケンセツ</t>
    </rPh>
    <rPh sb="24" eb="25">
      <t>ケイ</t>
    </rPh>
    <rPh sb="29" eb="30">
      <t>ナ</t>
    </rPh>
    <phoneticPr fontId="6"/>
  </si>
  <si>
    <t>路面下空洞調査(二次調査)業務委託</t>
    <rPh sb="0" eb="2">
      <t>ロメン</t>
    </rPh>
    <rPh sb="2" eb="3">
      <t>シタ</t>
    </rPh>
    <rPh sb="3" eb="5">
      <t>クウドウ</t>
    </rPh>
    <rPh sb="5" eb="7">
      <t>チョウサ</t>
    </rPh>
    <rPh sb="8" eb="10">
      <t>ニジ</t>
    </rPh>
    <rPh sb="10" eb="12">
      <t>チョウサ</t>
    </rPh>
    <rPh sb="13" eb="15">
      <t>ギョウム</t>
    </rPh>
    <rPh sb="15" eb="17">
      <t>イタク</t>
    </rPh>
    <phoneticPr fontId="6"/>
  </si>
  <si>
    <t>(株)東建ジオテック</t>
    <rPh sb="0" eb="3">
      <t>カブ</t>
    </rPh>
    <rPh sb="3" eb="5">
      <t>トウケン</t>
    </rPh>
    <phoneticPr fontId="6"/>
  </si>
  <si>
    <t>朝霞市競争入札参加資格　測量・建設コンサルタント系　ランク無し</t>
    <rPh sb="0" eb="3">
      <t>アサカシ</t>
    </rPh>
    <rPh sb="3" eb="11">
      <t>キョウソウニュウサツサンカシカク</t>
    </rPh>
    <rPh sb="12" eb="14">
      <t>ソクリョウ</t>
    </rPh>
    <rPh sb="15" eb="17">
      <t>ケンセツ</t>
    </rPh>
    <rPh sb="24" eb="25">
      <t>ケイ</t>
    </rPh>
    <rPh sb="29" eb="30">
      <t>ナ</t>
    </rPh>
    <phoneticPr fontId="6"/>
  </si>
  <si>
    <t>さいたま市競争入札参加資格　測量・建設コンサルタント系　ランク無し</t>
    <rPh sb="4" eb="5">
      <t>シ</t>
    </rPh>
    <rPh sb="5" eb="13">
      <t>キョウソウニュウサツサンカシカク</t>
    </rPh>
    <rPh sb="14" eb="16">
      <t>ソクリョウ</t>
    </rPh>
    <rPh sb="17" eb="19">
      <t>ケンセツ</t>
    </rPh>
    <rPh sb="26" eb="27">
      <t>ケイ</t>
    </rPh>
    <rPh sb="31" eb="32">
      <t>ナ</t>
    </rPh>
    <phoneticPr fontId="6"/>
  </si>
  <si>
    <t>路面下空洞調査業務委託</t>
    <rPh sb="0" eb="7">
      <t>ロメンシタクウドウチョウサ</t>
    </rPh>
    <rPh sb="7" eb="9">
      <t>ギョウム</t>
    </rPh>
    <rPh sb="9" eb="11">
      <t>イタク</t>
    </rPh>
    <phoneticPr fontId="6"/>
  </si>
  <si>
    <t>朝霞市競争入札参加資格　測量・建設コンサルタント系　A・B</t>
    <rPh sb="0" eb="3">
      <t>アサカシ</t>
    </rPh>
    <rPh sb="3" eb="11">
      <t>キョウソウニュウサツサンカシカク</t>
    </rPh>
    <rPh sb="12" eb="14">
      <t>ソクリョウ</t>
    </rPh>
    <rPh sb="15" eb="17">
      <t>ケンセツ</t>
    </rPh>
    <rPh sb="24" eb="25">
      <t>ケイ</t>
    </rPh>
    <phoneticPr fontId="6"/>
  </si>
  <si>
    <t>管路調査業務委託(路面下空洞調査)</t>
    <rPh sb="0" eb="2">
      <t>カンロ</t>
    </rPh>
    <rPh sb="2" eb="4">
      <t>チョウサ</t>
    </rPh>
    <rPh sb="4" eb="6">
      <t>ギョウム</t>
    </rPh>
    <rPh sb="6" eb="8">
      <t>イタク</t>
    </rPh>
    <rPh sb="9" eb="11">
      <t>ロメン</t>
    </rPh>
    <rPh sb="11" eb="12">
      <t>シタ</t>
    </rPh>
    <rPh sb="12" eb="14">
      <t>クウドウ</t>
    </rPh>
    <rPh sb="14" eb="16">
      <t>チョウサ</t>
    </rPh>
    <phoneticPr fontId="6"/>
  </si>
  <si>
    <t>藤沢市競争入札参加資格　測量・建設コンサルタント系　ランク無し</t>
    <rPh sb="0" eb="3">
      <t>フジサワシ</t>
    </rPh>
    <rPh sb="3" eb="11">
      <t>キョウソウニュウサツサンカシカク</t>
    </rPh>
    <rPh sb="12" eb="14">
      <t>ソクリョウ</t>
    </rPh>
    <rPh sb="15" eb="17">
      <t>ケンセツ</t>
    </rPh>
    <rPh sb="24" eb="25">
      <t>ケイ</t>
    </rPh>
    <rPh sb="29" eb="30">
      <t>ナ</t>
    </rPh>
    <phoneticPr fontId="6"/>
  </si>
  <si>
    <t>横浜市一般競争入札有資格者　種類不明　ランク不明　測量・建設コンサルタント系　ランク無し</t>
    <rPh sb="0" eb="3">
      <t>ヨコハマシ</t>
    </rPh>
    <rPh sb="3" eb="5">
      <t>イッパン</t>
    </rPh>
    <rPh sb="5" eb="7">
      <t>キョウソウ</t>
    </rPh>
    <rPh sb="7" eb="9">
      <t>ニュウサツ</t>
    </rPh>
    <rPh sb="9" eb="13">
      <t>ユウシカクシャ</t>
    </rPh>
    <rPh sb="14" eb="16">
      <t>シュルイ</t>
    </rPh>
    <rPh sb="16" eb="18">
      <t>フメイ</t>
    </rPh>
    <rPh sb="22" eb="24">
      <t>フメイ</t>
    </rPh>
    <rPh sb="25" eb="27">
      <t>ソクリョウ</t>
    </rPh>
    <rPh sb="28" eb="30">
      <t>ケンセツ</t>
    </rPh>
    <rPh sb="37" eb="38">
      <t>ケイ</t>
    </rPh>
    <rPh sb="42" eb="43">
      <t>ナ</t>
    </rPh>
    <phoneticPr fontId="6"/>
  </si>
  <si>
    <t>千葉県庁</t>
    <rPh sb="0" eb="3">
      <t>チバケン</t>
    </rPh>
    <rPh sb="3" eb="4">
      <t>チョウ</t>
    </rPh>
    <phoneticPr fontId="6"/>
  </si>
  <si>
    <t>指名競争入札</t>
    <rPh sb="0" eb="6">
      <t>シメイキョウソウニュウサツ</t>
    </rPh>
    <phoneticPr fontId="6"/>
  </si>
  <si>
    <t>千葉県物品等競争入札参加資格 測量・建設コンサルタント系 ランク無し</t>
    <rPh sb="0" eb="2">
      <t>チバ</t>
    </rPh>
    <phoneticPr fontId="6"/>
  </si>
  <si>
    <t>防災・安全交付金(道路ストック点検)委託(路面下空洞調査)</t>
    <rPh sb="0" eb="2">
      <t>ボウサイ</t>
    </rPh>
    <rPh sb="3" eb="5">
      <t>アンゼン</t>
    </rPh>
    <rPh sb="5" eb="8">
      <t>コウフキン</t>
    </rPh>
    <rPh sb="9" eb="11">
      <t>ドウロ</t>
    </rPh>
    <rPh sb="15" eb="17">
      <t>テンケン</t>
    </rPh>
    <rPh sb="18" eb="20">
      <t>イタク</t>
    </rPh>
    <rPh sb="21" eb="23">
      <t>ロメン</t>
    </rPh>
    <rPh sb="23" eb="24">
      <t>シタ</t>
    </rPh>
    <rPh sb="24" eb="26">
      <t>クウドウ</t>
    </rPh>
    <rPh sb="26" eb="28">
      <t>チョウサ</t>
    </rPh>
    <phoneticPr fontId="6"/>
  </si>
  <si>
    <t>船橋市競争入札参加資格　種類不明　ランク不明</t>
    <rPh sb="0" eb="3">
      <t>フナバシシ</t>
    </rPh>
    <rPh sb="3" eb="5">
      <t>キョウソウ</t>
    </rPh>
    <rPh sb="5" eb="7">
      <t>ニュウサツ</t>
    </rPh>
    <rPh sb="7" eb="9">
      <t>サンカ</t>
    </rPh>
    <rPh sb="9" eb="11">
      <t>シカク</t>
    </rPh>
    <rPh sb="12" eb="14">
      <t>シュルイ</t>
    </rPh>
    <rPh sb="14" eb="16">
      <t>フメイ</t>
    </rPh>
    <rPh sb="20" eb="22">
      <t>フメイ</t>
    </rPh>
    <phoneticPr fontId="6"/>
  </si>
  <si>
    <t>牛久市競争入札参加資格　測量・建設コンサルタント系　ランク無し</t>
    <rPh sb="0" eb="3">
      <t>ウシクシ</t>
    </rPh>
    <rPh sb="3" eb="5">
      <t>キョウソウ</t>
    </rPh>
    <rPh sb="5" eb="7">
      <t>ニュウサツ</t>
    </rPh>
    <rPh sb="7" eb="9">
      <t>サンカ</t>
    </rPh>
    <rPh sb="9" eb="11">
      <t>シカク</t>
    </rPh>
    <rPh sb="12" eb="14">
      <t>ソクリョウ</t>
    </rPh>
    <rPh sb="15" eb="17">
      <t>ケンセツ</t>
    </rPh>
    <rPh sb="24" eb="25">
      <t>ケイ</t>
    </rPh>
    <rPh sb="29" eb="30">
      <t>ナ</t>
    </rPh>
    <phoneticPr fontId="6"/>
  </si>
  <si>
    <t>土浦市競争入札参加資格　種類不明　ランク不明</t>
    <rPh sb="0" eb="3">
      <t>ツチウラシ</t>
    </rPh>
    <rPh sb="3" eb="5">
      <t>キョウソウ</t>
    </rPh>
    <rPh sb="5" eb="7">
      <t>ニュウサツ</t>
    </rPh>
    <rPh sb="7" eb="9">
      <t>サンカ</t>
    </rPh>
    <rPh sb="9" eb="11">
      <t>シカク</t>
    </rPh>
    <rPh sb="12" eb="14">
      <t>シュルイ</t>
    </rPh>
    <rPh sb="14" eb="16">
      <t>フメイ</t>
    </rPh>
    <rPh sb="20" eb="22">
      <t>フメイ</t>
    </rPh>
    <phoneticPr fontId="6"/>
  </si>
  <si>
    <t>地方整備局一般競争参加資格　測量・建設コンサルタント系　ランク無し</t>
    <rPh sb="0" eb="2">
      <t>チホウ</t>
    </rPh>
    <rPh sb="2" eb="4">
      <t>セイビ</t>
    </rPh>
    <rPh sb="4" eb="5">
      <t>キョク</t>
    </rPh>
    <rPh sb="5" eb="7">
      <t>イッパン</t>
    </rPh>
    <rPh sb="7" eb="9">
      <t>キョウソウ</t>
    </rPh>
    <rPh sb="9" eb="11">
      <t>サンカ</t>
    </rPh>
    <rPh sb="11" eb="13">
      <t>シカク</t>
    </rPh>
    <rPh sb="14" eb="16">
      <t>ソクリョウ</t>
    </rPh>
    <rPh sb="17" eb="19">
      <t>ケンセツ</t>
    </rPh>
    <rPh sb="26" eb="27">
      <t>ケイ</t>
    </rPh>
    <rPh sb="31" eb="32">
      <t>ナ</t>
    </rPh>
    <phoneticPr fontId="6"/>
  </si>
  <si>
    <t>H31路面下空洞探査業務</t>
    <rPh sb="3" eb="5">
      <t>ロメン</t>
    </rPh>
    <rPh sb="5" eb="6">
      <t>シタ</t>
    </rPh>
    <rPh sb="6" eb="8">
      <t>クウドウ</t>
    </rPh>
    <rPh sb="8" eb="10">
      <t>タンサ</t>
    </rPh>
    <rPh sb="10" eb="12">
      <t>ギョウム</t>
    </rPh>
    <phoneticPr fontId="6"/>
  </si>
  <si>
    <t>水戸市路面下空洞調査業務委託【30-643】</t>
    <rPh sb="0" eb="3">
      <t>ミトシ</t>
    </rPh>
    <rPh sb="3" eb="5">
      <t>ロメン</t>
    </rPh>
    <rPh sb="5" eb="6">
      <t>シタ</t>
    </rPh>
    <rPh sb="6" eb="8">
      <t>クウドウ</t>
    </rPh>
    <rPh sb="8" eb="10">
      <t>チョウサ</t>
    </rPh>
    <rPh sb="10" eb="12">
      <t>ギョウム</t>
    </rPh>
    <rPh sb="12" eb="14">
      <t>イタク</t>
    </rPh>
    <phoneticPr fontId="6"/>
  </si>
  <si>
    <t>水戸市競争入札参加資格　測量・建設コンサルタント系　ランク無し</t>
    <rPh sb="0" eb="3">
      <t>ミトシ</t>
    </rPh>
    <rPh sb="3" eb="5">
      <t>キョウソウ</t>
    </rPh>
    <rPh sb="5" eb="7">
      <t>ニュウサツ</t>
    </rPh>
    <rPh sb="7" eb="9">
      <t>サンカ</t>
    </rPh>
    <rPh sb="9" eb="11">
      <t>シカク</t>
    </rPh>
    <rPh sb="12" eb="14">
      <t>ソクリョウ</t>
    </rPh>
    <rPh sb="15" eb="17">
      <t>ケンセツ</t>
    </rPh>
    <rPh sb="24" eb="25">
      <t>ケイ</t>
    </rPh>
    <rPh sb="29" eb="30">
      <t>ナ</t>
    </rPh>
    <phoneticPr fontId="6"/>
  </si>
  <si>
    <t>柏市競争入札参加資格　測量・建設コンサルタント系　ランク無し</t>
    <rPh sb="0" eb="1">
      <t>カシワ</t>
    </rPh>
    <rPh sb="1" eb="2">
      <t>シ</t>
    </rPh>
    <rPh sb="2" eb="4">
      <t>キョウソウ</t>
    </rPh>
    <rPh sb="4" eb="6">
      <t>ニュウサツ</t>
    </rPh>
    <rPh sb="6" eb="8">
      <t>サンカ</t>
    </rPh>
    <rPh sb="8" eb="10">
      <t>シカク</t>
    </rPh>
    <rPh sb="11" eb="13">
      <t>ソクリョウ</t>
    </rPh>
    <rPh sb="14" eb="16">
      <t>ケンセツ</t>
    </rPh>
    <rPh sb="23" eb="24">
      <t>ケイ</t>
    </rPh>
    <rPh sb="28" eb="29">
      <t>ナ</t>
    </rPh>
    <phoneticPr fontId="6"/>
  </si>
  <si>
    <t>路面下空洞調査業務委託</t>
    <rPh sb="0" eb="2">
      <t>ロメン</t>
    </rPh>
    <rPh sb="2" eb="3">
      <t>シタ</t>
    </rPh>
    <rPh sb="3" eb="5">
      <t>クウドウ</t>
    </rPh>
    <rPh sb="5" eb="7">
      <t>チョウサ</t>
    </rPh>
    <rPh sb="7" eb="11">
      <t>ギョウムイタク</t>
    </rPh>
    <phoneticPr fontId="6"/>
  </si>
  <si>
    <t>路面下空洞調査業務委託(31-2)</t>
    <rPh sb="0" eb="11">
      <t>ロメンシタクウドウチョウサギョウムイタク</t>
    </rPh>
    <phoneticPr fontId="6"/>
  </si>
  <si>
    <t>千葉市物品等競争入札参加資格 測量・建設コンサルタント系 ランク無し</t>
    <rPh sb="0" eb="3">
      <t>チバシ</t>
    </rPh>
    <rPh sb="3" eb="5">
      <t>ブッピン</t>
    </rPh>
    <phoneticPr fontId="6"/>
  </si>
  <si>
    <t>R2路面下空洞探査業務</t>
    <rPh sb="2" eb="4">
      <t>ロメン</t>
    </rPh>
    <rPh sb="4" eb="5">
      <t>シタ</t>
    </rPh>
    <rPh sb="5" eb="7">
      <t>クウドウ</t>
    </rPh>
    <rPh sb="7" eb="9">
      <t>タンサ</t>
    </rPh>
    <rPh sb="9" eb="11">
      <t>ギョウム</t>
    </rPh>
    <phoneticPr fontId="6"/>
  </si>
  <si>
    <t>ジオ・サーチ(株)</t>
    <rPh sb="6" eb="9">
      <t>カブ</t>
    </rPh>
    <phoneticPr fontId="6"/>
  </si>
  <si>
    <t>ジオ・サーチ(株)　総合評点152.28点</t>
    <rPh sb="6" eb="9">
      <t>カブ</t>
    </rPh>
    <rPh sb="10" eb="12">
      <t>ソウゴウ</t>
    </rPh>
    <rPh sb="12" eb="14">
      <t>ヒョウテン</t>
    </rPh>
    <rPh sb="20" eb="21">
      <t>テン</t>
    </rPh>
    <phoneticPr fontId="6"/>
  </si>
  <si>
    <t>ジオ・サーチ(株)　総合評点855.614点</t>
    <rPh sb="6" eb="9">
      <t>カブ</t>
    </rPh>
    <phoneticPr fontId="6"/>
  </si>
  <si>
    <t>ジオ・サーチ(株)大阪事務所</t>
    <rPh sb="6" eb="9">
      <t>カブ</t>
    </rPh>
    <rPh sb="9" eb="11">
      <t>オオサカ</t>
    </rPh>
    <rPh sb="11" eb="13">
      <t>ジム</t>
    </rPh>
    <rPh sb="13" eb="14">
      <t>ショ</t>
    </rPh>
    <phoneticPr fontId="6"/>
  </si>
  <si>
    <t>ジオ・サーチ(株)九州事務所</t>
    <rPh sb="6" eb="9">
      <t>カブ</t>
    </rPh>
    <rPh sb="9" eb="11">
      <t>キュウシュウ</t>
    </rPh>
    <rPh sb="11" eb="13">
      <t>ジム</t>
    </rPh>
    <rPh sb="13" eb="14">
      <t>ショ</t>
    </rPh>
    <phoneticPr fontId="6"/>
  </si>
  <si>
    <t>路面下空洞調査業務委託(維-1)</t>
    <rPh sb="0" eb="2">
      <t>ロメン</t>
    </rPh>
    <rPh sb="2" eb="3">
      <t>シタ</t>
    </rPh>
    <rPh sb="3" eb="5">
      <t>クウドウ</t>
    </rPh>
    <rPh sb="5" eb="7">
      <t>チョウサ</t>
    </rPh>
    <rPh sb="7" eb="9">
      <t>ギョウム</t>
    </rPh>
    <rPh sb="9" eb="11">
      <t>イタク</t>
    </rPh>
    <rPh sb="12" eb="13">
      <t>イ</t>
    </rPh>
    <phoneticPr fontId="6"/>
  </si>
  <si>
    <t>名古屋市競争入札参加資格　測量・建設コンサルタント系　ランク無し</t>
    <rPh sb="0" eb="4">
      <t>ナゴヤシ</t>
    </rPh>
    <rPh sb="4" eb="12">
      <t>キョウソウニュウサツサンカシカク</t>
    </rPh>
    <rPh sb="13" eb="15">
      <t>ソクリョウ</t>
    </rPh>
    <rPh sb="16" eb="18">
      <t>ケンセツ</t>
    </rPh>
    <rPh sb="25" eb="26">
      <t>ケイ</t>
    </rPh>
    <rPh sb="30" eb="31">
      <t>ナ</t>
    </rPh>
    <phoneticPr fontId="6"/>
  </si>
  <si>
    <t>ニチレキ(株)</t>
    <rPh sb="4" eb="7">
      <t>カブ</t>
    </rPh>
    <phoneticPr fontId="6"/>
  </si>
  <si>
    <t>長久手市競争入札参加資格　測量・建設コンサルタント系　ランク無し</t>
    <rPh sb="0" eb="2">
      <t>ナガヒサ</t>
    </rPh>
    <rPh sb="2" eb="3">
      <t>テ</t>
    </rPh>
    <rPh sb="3" eb="4">
      <t>シ</t>
    </rPh>
    <rPh sb="4" eb="12">
      <t>キョウソウニュウサツサンカシカク</t>
    </rPh>
    <rPh sb="13" eb="15">
      <t>ソクリョウ</t>
    </rPh>
    <rPh sb="16" eb="18">
      <t>ケンセツ</t>
    </rPh>
    <rPh sb="25" eb="26">
      <t>ケイ</t>
    </rPh>
    <rPh sb="30" eb="31">
      <t>ナ</t>
    </rPh>
    <phoneticPr fontId="6"/>
  </si>
  <si>
    <t>路面下空洞調査業務委託</t>
    <rPh sb="0" eb="9">
      <t>ロメンシタクウドウチョウサギョウム</t>
    </rPh>
    <rPh sb="9" eb="11">
      <t>イタク</t>
    </rPh>
    <phoneticPr fontId="6"/>
  </si>
  <si>
    <t>豊川市競争入札参加資格　測量・建設コンサルタント系　ランク無し</t>
    <rPh sb="0" eb="3">
      <t>トヨカワシ</t>
    </rPh>
    <rPh sb="3" eb="11">
      <t>キョウソウニュウサツサンカシカク</t>
    </rPh>
    <rPh sb="12" eb="14">
      <t>ソクリョウ</t>
    </rPh>
    <rPh sb="15" eb="17">
      <t>ケンセツ</t>
    </rPh>
    <rPh sb="24" eb="25">
      <t>ケイ</t>
    </rPh>
    <rPh sb="29" eb="30">
      <t>ナ</t>
    </rPh>
    <phoneticPr fontId="6"/>
  </si>
  <si>
    <t>刈谷市競争入札参加資格　測量・建設コンサルタント系　ランク無し</t>
    <rPh sb="0" eb="3">
      <t>カリヤシ</t>
    </rPh>
    <rPh sb="3" eb="11">
      <t>キョウソウニュウサツサンカシカク</t>
    </rPh>
    <rPh sb="12" eb="14">
      <t>ソクリョウ</t>
    </rPh>
    <rPh sb="15" eb="17">
      <t>ケンセツ</t>
    </rPh>
    <rPh sb="24" eb="25">
      <t>ケイ</t>
    </rPh>
    <rPh sb="29" eb="30">
      <t>ナ</t>
    </rPh>
    <phoneticPr fontId="6"/>
  </si>
  <si>
    <t xml:space="preserve">平成30年度 中部地方整備局管内路面下空洞調査業務 </t>
    <rPh sb="0" eb="2">
      <t>ヘイセイ</t>
    </rPh>
    <rPh sb="9" eb="11">
      <t>チホウ</t>
    </rPh>
    <rPh sb="11" eb="13">
      <t>セイビ</t>
    </rPh>
    <rPh sb="13" eb="14">
      <t>キョク</t>
    </rPh>
    <phoneticPr fontId="6"/>
  </si>
  <si>
    <t>地方整備局一般競争参加資格 測量・建設コンサルタント系 ランク無し</t>
  </si>
  <si>
    <t>(株)三井E&amp;Sテクニカルリサーチ</t>
    <rPh sb="0" eb="3">
      <t>カブ</t>
    </rPh>
    <rPh sb="3" eb="5">
      <t>ミツイ</t>
    </rPh>
    <phoneticPr fontId="6"/>
  </si>
  <si>
    <t xml:space="preserve">令和元年度 中部地方整備局管内路面下空洞調査業務 </t>
    <rPh sb="8" eb="13">
      <t>チホウセイビキョク</t>
    </rPh>
    <phoneticPr fontId="6"/>
  </si>
  <si>
    <t xml:space="preserve">令和元年度道路維持修繕国交付金事業(防災・安全交)(国)152号外路面下空洞調査業務 </t>
  </si>
  <si>
    <t>指名競争入札</t>
    <rPh sb="0" eb="2">
      <t>シメイ</t>
    </rPh>
    <rPh sb="2" eb="4">
      <t>キョウソウ</t>
    </rPh>
    <rPh sb="4" eb="6">
      <t>ニュウサツ</t>
    </rPh>
    <phoneticPr fontId="6"/>
  </si>
  <si>
    <t>路面下空洞調査業務委託(維-2)</t>
    <rPh sb="0" eb="2">
      <t>ロメン</t>
    </rPh>
    <rPh sb="2" eb="3">
      <t>シタ</t>
    </rPh>
    <rPh sb="3" eb="5">
      <t>クウドウ</t>
    </rPh>
    <rPh sb="5" eb="7">
      <t>チョウサ</t>
    </rPh>
    <rPh sb="7" eb="9">
      <t>ギョウム</t>
    </rPh>
    <rPh sb="9" eb="11">
      <t>イタク</t>
    </rPh>
    <rPh sb="12" eb="13">
      <t>イ</t>
    </rPh>
    <phoneticPr fontId="6"/>
  </si>
  <si>
    <t>土岐市競争入札参加資格　種類不明　ランク不明</t>
    <rPh sb="0" eb="3">
      <t>トキシ</t>
    </rPh>
    <rPh sb="3" eb="5">
      <t>キョウソウ</t>
    </rPh>
    <rPh sb="5" eb="7">
      <t>ニュウサツ</t>
    </rPh>
    <rPh sb="7" eb="9">
      <t>サンカ</t>
    </rPh>
    <rPh sb="9" eb="11">
      <t>シカク</t>
    </rPh>
    <rPh sb="12" eb="14">
      <t>シュルイ</t>
    </rPh>
    <rPh sb="14" eb="16">
      <t>フメイ</t>
    </rPh>
    <rPh sb="20" eb="22">
      <t>フメイ</t>
    </rPh>
    <phoneticPr fontId="6"/>
  </si>
  <si>
    <t>大阪市役所</t>
    <phoneticPr fontId="6"/>
  </si>
  <si>
    <t>東北技術事務所</t>
  </si>
  <si>
    <t>福島市入札参加資格　測量・建設コンサルタント系ランク無し</t>
    <rPh sb="0" eb="3">
      <t>フクシマシ</t>
    </rPh>
    <rPh sb="3" eb="5">
      <t>ニュウサツ</t>
    </rPh>
    <rPh sb="5" eb="7">
      <t>サンカ</t>
    </rPh>
    <rPh sb="7" eb="9">
      <t>シカク</t>
    </rPh>
    <rPh sb="10" eb="12">
      <t>ソクリョウ</t>
    </rPh>
    <rPh sb="13" eb="15">
      <t>ケンセツ</t>
    </rPh>
    <rPh sb="22" eb="23">
      <t>ケイ</t>
    </rPh>
    <rPh sb="26" eb="27">
      <t>ナ</t>
    </rPh>
    <phoneticPr fontId="6"/>
  </si>
  <si>
    <t xml:space="preserve">防災・安全交付金事業 路面下空洞調査業務委託 </t>
  </si>
  <si>
    <t>山形市競争入札参加資格　役務の提供系　ランク無し</t>
    <rPh sb="0" eb="3">
      <t>ヤマガタシ</t>
    </rPh>
    <rPh sb="3" eb="5">
      <t>キョウソウ</t>
    </rPh>
    <rPh sb="5" eb="7">
      <t>ニュウサツ</t>
    </rPh>
    <rPh sb="7" eb="9">
      <t>サンカ</t>
    </rPh>
    <rPh sb="9" eb="11">
      <t>シカク</t>
    </rPh>
    <rPh sb="12" eb="14">
      <t>エキム</t>
    </rPh>
    <rPh sb="15" eb="17">
      <t>テイキョウ</t>
    </rPh>
    <rPh sb="17" eb="18">
      <t>ケイ</t>
    </rPh>
    <rPh sb="22" eb="23">
      <t>ナ</t>
    </rPh>
    <phoneticPr fontId="6"/>
  </si>
  <si>
    <t>市道美畑町八日町線ほか路面下空洞化調査委託(R1)</t>
  </si>
  <si>
    <t>天童市競争入札参加資格　役務の提供系　ランク無し</t>
    <rPh sb="0" eb="3">
      <t>テンドウシ</t>
    </rPh>
    <rPh sb="3" eb="5">
      <t>キョウソウ</t>
    </rPh>
    <rPh sb="5" eb="7">
      <t>ニュウサツ</t>
    </rPh>
    <rPh sb="7" eb="9">
      <t>サンカ</t>
    </rPh>
    <rPh sb="9" eb="11">
      <t>シカク</t>
    </rPh>
    <rPh sb="12" eb="14">
      <t>エキム</t>
    </rPh>
    <rPh sb="15" eb="17">
      <t>テイキョウ</t>
    </rPh>
    <rPh sb="17" eb="18">
      <t>ケイ</t>
    </rPh>
    <rPh sb="22" eb="23">
      <t>ナ</t>
    </rPh>
    <phoneticPr fontId="6"/>
  </si>
  <si>
    <t>(株)新東京ジオ・システム</t>
    <rPh sb="0" eb="3">
      <t>カブ</t>
    </rPh>
    <rPh sb="3" eb="4">
      <t>シン</t>
    </rPh>
    <rPh sb="4" eb="6">
      <t>トウキョウ</t>
    </rPh>
    <phoneticPr fontId="6"/>
  </si>
  <si>
    <t xml:space="preserve">令和元年度林道田井山線路面下空洞調査業務委託 </t>
  </si>
  <si>
    <t>建設コンサルタント道路部門、土質部門又は地質調査</t>
    <rPh sb="0" eb="2">
      <t>ケンセツ</t>
    </rPh>
    <rPh sb="9" eb="11">
      <t>ドウロ</t>
    </rPh>
    <rPh sb="11" eb="13">
      <t>ブモン</t>
    </rPh>
    <rPh sb="14" eb="16">
      <t>ドシツ</t>
    </rPh>
    <rPh sb="16" eb="18">
      <t>ブモン</t>
    </rPh>
    <rPh sb="18" eb="19">
      <t>マタ</t>
    </rPh>
    <rPh sb="20" eb="22">
      <t>チシツ</t>
    </rPh>
    <rPh sb="22" eb="24">
      <t>チョウサ</t>
    </rPh>
    <phoneticPr fontId="6"/>
  </si>
  <si>
    <t>プロポーサル式</t>
    <rPh sb="6" eb="7">
      <t>シキ</t>
    </rPh>
    <phoneticPr fontId="6"/>
  </si>
  <si>
    <t xml:space="preserve">令和元年度 仙台市路面下空洞調査業務 </t>
    <phoneticPr fontId="6"/>
  </si>
  <si>
    <t>八戸市入札参加資格　測量・建設コンサルタント系ランク無し</t>
    <rPh sb="0" eb="3">
      <t>ハチノヘシ</t>
    </rPh>
    <rPh sb="3" eb="5">
      <t>ニュウサツ</t>
    </rPh>
    <rPh sb="5" eb="7">
      <t>サンカ</t>
    </rPh>
    <rPh sb="7" eb="9">
      <t>シカク</t>
    </rPh>
    <rPh sb="10" eb="12">
      <t>ソクリョウ</t>
    </rPh>
    <rPh sb="13" eb="15">
      <t>ケンセツ</t>
    </rPh>
    <rPh sb="22" eb="23">
      <t>ケイ</t>
    </rPh>
    <rPh sb="26" eb="27">
      <t>ナ</t>
    </rPh>
    <phoneticPr fontId="6"/>
  </si>
  <si>
    <t>応用地質(株)</t>
    <rPh sb="0" eb="4">
      <t>オウヨウチシツ</t>
    </rPh>
    <rPh sb="4" eb="7">
      <t>カブ</t>
    </rPh>
    <phoneticPr fontId="6"/>
  </si>
  <si>
    <t>柳町根城線ほか6路線路面下空洞調査業務委託</t>
  </si>
  <si>
    <t>青森市入札参加資格　測量・建設コンサルタント系ランク無し</t>
    <rPh sb="0" eb="2">
      <t>アオモリ</t>
    </rPh>
    <rPh sb="2" eb="3">
      <t>シ</t>
    </rPh>
    <rPh sb="3" eb="5">
      <t>ニュウサツ</t>
    </rPh>
    <rPh sb="5" eb="7">
      <t>サンカ</t>
    </rPh>
    <rPh sb="7" eb="9">
      <t>シカク</t>
    </rPh>
    <rPh sb="10" eb="12">
      <t>ソクリョウ</t>
    </rPh>
    <rPh sb="13" eb="15">
      <t>ケンセツ</t>
    </rPh>
    <rPh sb="22" eb="23">
      <t>ケイ</t>
    </rPh>
    <rPh sb="26" eb="27">
      <t>ナ</t>
    </rPh>
    <phoneticPr fontId="6"/>
  </si>
  <si>
    <t>9月</t>
    <rPh sb="1" eb="2">
      <t>ガツ</t>
    </rPh>
    <phoneticPr fontId="6"/>
  </si>
  <si>
    <t>十和田市競争入札参加資格　役務の提供系　ランク無し</t>
    <rPh sb="0" eb="4">
      <t>トワダシ</t>
    </rPh>
    <rPh sb="4" eb="6">
      <t>キョウソウ</t>
    </rPh>
    <rPh sb="6" eb="8">
      <t>ニュウサツ</t>
    </rPh>
    <rPh sb="8" eb="10">
      <t>サンカ</t>
    </rPh>
    <rPh sb="10" eb="12">
      <t>シカク</t>
    </rPh>
    <rPh sb="13" eb="15">
      <t>エキム</t>
    </rPh>
    <rPh sb="16" eb="18">
      <t>テイキョウ</t>
    </rPh>
    <rPh sb="18" eb="19">
      <t>ケイ</t>
    </rPh>
    <rPh sb="23" eb="24">
      <t>ナ</t>
    </rPh>
    <phoneticPr fontId="6"/>
  </si>
  <si>
    <t xml:space="preserve">官庁街通り線ほか路面下空洞調査業務委託 </t>
    <phoneticPr fontId="6"/>
  </si>
  <si>
    <t>三沢市競争入札参加資格・建設コンサルタント系　ランク無し</t>
    <rPh sb="0" eb="3">
      <t>ミサワシ</t>
    </rPh>
    <rPh sb="3" eb="7">
      <t>キョウソウニュウサツ</t>
    </rPh>
    <rPh sb="7" eb="9">
      <t>サンカ</t>
    </rPh>
    <rPh sb="9" eb="11">
      <t>シカク</t>
    </rPh>
    <rPh sb="12" eb="14">
      <t>ケンセツ</t>
    </rPh>
    <rPh sb="21" eb="22">
      <t>ケイ</t>
    </rPh>
    <rPh sb="26" eb="27">
      <t>ナ</t>
    </rPh>
    <phoneticPr fontId="6"/>
  </si>
  <si>
    <t>宮城県物品調達等競争入札参加資格　測量・建設コンサルタント系　ランク不明</t>
    <rPh sb="0" eb="3">
      <t>ミヤギケン</t>
    </rPh>
    <rPh sb="3" eb="5">
      <t>ブッピン</t>
    </rPh>
    <rPh sb="5" eb="7">
      <t>チョウタツ</t>
    </rPh>
    <rPh sb="7" eb="8">
      <t>トウ</t>
    </rPh>
    <rPh sb="8" eb="10">
      <t>キョウソウ</t>
    </rPh>
    <rPh sb="10" eb="12">
      <t>ニュウサツ</t>
    </rPh>
    <rPh sb="12" eb="14">
      <t>サンカ</t>
    </rPh>
    <rPh sb="14" eb="16">
      <t>シカク</t>
    </rPh>
    <rPh sb="17" eb="19">
      <t>ソクリョウ</t>
    </rPh>
    <rPh sb="20" eb="22">
      <t>ケンセツ</t>
    </rPh>
    <rPh sb="29" eb="30">
      <t>ケイ</t>
    </rPh>
    <rPh sb="34" eb="36">
      <t>フメイ</t>
    </rPh>
    <phoneticPr fontId="6"/>
  </si>
  <si>
    <t>大内外路面下空洞調査業務委託【令和元年度県舗補01011-202号】</t>
  </si>
  <si>
    <t>宮城県庁</t>
    <rPh sb="0" eb="3">
      <t>ミヤギケン</t>
    </rPh>
    <rPh sb="3" eb="4">
      <t>チョウ</t>
    </rPh>
    <phoneticPr fontId="6"/>
  </si>
  <si>
    <t>秋田県競争入札参加資格　測量・建設コンサルタント系ランク無し</t>
    <rPh sb="0" eb="3">
      <t>アキタケン</t>
    </rPh>
    <rPh sb="3" eb="5">
      <t>キョウソウ</t>
    </rPh>
    <rPh sb="5" eb="7">
      <t>ニュウサツ</t>
    </rPh>
    <rPh sb="7" eb="9">
      <t>サンカ</t>
    </rPh>
    <rPh sb="9" eb="11">
      <t>シカク</t>
    </rPh>
    <rPh sb="12" eb="14">
      <t>ソクリョウ</t>
    </rPh>
    <rPh sb="15" eb="17">
      <t>ケンセツ</t>
    </rPh>
    <rPh sb="24" eb="25">
      <t>ケイ</t>
    </rPh>
    <rPh sb="28" eb="29">
      <t>ナ</t>
    </rPh>
    <phoneticPr fontId="6"/>
  </si>
  <si>
    <t xml:space="preserve">地方道路交付金事業(効果促進) 路面下空洞調査業務委託 01-FI71-Y2 </t>
    <rPh sb="0" eb="1">
      <t>チ</t>
    </rPh>
    <phoneticPr fontId="6"/>
  </si>
  <si>
    <t>秋田県庁</t>
    <rPh sb="0" eb="3">
      <t>アキタケン</t>
    </rPh>
    <rPh sb="3" eb="4">
      <t>チョウ</t>
    </rPh>
    <phoneticPr fontId="6"/>
  </si>
  <si>
    <t>青森県競争入札参加資格・建設コンサルタント系　ランク無し</t>
    <rPh sb="0" eb="3">
      <t>アオモリケン</t>
    </rPh>
    <rPh sb="3" eb="7">
      <t>キョウソウニュウサツ</t>
    </rPh>
    <rPh sb="7" eb="9">
      <t>サンカ</t>
    </rPh>
    <rPh sb="9" eb="11">
      <t>シカク</t>
    </rPh>
    <rPh sb="12" eb="14">
      <t>ケンセツ</t>
    </rPh>
    <rPh sb="21" eb="22">
      <t>ケイ</t>
    </rPh>
    <rPh sb="26" eb="27">
      <t>ナ</t>
    </rPh>
    <phoneticPr fontId="6"/>
  </si>
  <si>
    <t xml:space="preserve">屏風山内真部線外路面下空洞解析業務委託 </t>
    <phoneticPr fontId="6"/>
  </si>
  <si>
    <t>青森県庁</t>
    <rPh sb="0" eb="2">
      <t>アオモリ</t>
    </rPh>
    <rPh sb="2" eb="3">
      <t>ケン</t>
    </rPh>
    <rPh sb="3" eb="4">
      <t>チョウ</t>
    </rPh>
    <phoneticPr fontId="6"/>
  </si>
  <si>
    <t>川内佐井線外路面下空洞解析業務委託</t>
    <phoneticPr fontId="6"/>
  </si>
  <si>
    <t>(株)カナン・ジオリサーチ</t>
    <rPh sb="0" eb="3">
      <t>カブ</t>
    </rPh>
    <phoneticPr fontId="6"/>
  </si>
  <si>
    <t>山形管内路面下空洞調査業務</t>
    <rPh sb="0" eb="2">
      <t>ヤマガタ</t>
    </rPh>
    <rPh sb="2" eb="4">
      <t>カンナイ</t>
    </rPh>
    <rPh sb="4" eb="6">
      <t>ロメン</t>
    </rPh>
    <rPh sb="6" eb="7">
      <t>シタ</t>
    </rPh>
    <rPh sb="7" eb="9">
      <t>クウドウ</t>
    </rPh>
    <rPh sb="9" eb="11">
      <t>チョウサ</t>
    </rPh>
    <rPh sb="11" eb="13">
      <t>ギョウム</t>
    </rPh>
    <phoneticPr fontId="6"/>
  </si>
  <si>
    <t>宮城・福島管内路面下空洞調査業務</t>
    <rPh sb="0" eb="2">
      <t>ミヤギ</t>
    </rPh>
    <rPh sb="3" eb="5">
      <t>フクシマ</t>
    </rPh>
    <rPh sb="5" eb="7">
      <t>カンナイ</t>
    </rPh>
    <rPh sb="7" eb="9">
      <t>ロメン</t>
    </rPh>
    <rPh sb="9" eb="10">
      <t>シタ</t>
    </rPh>
    <rPh sb="10" eb="12">
      <t>クウドウ</t>
    </rPh>
    <rPh sb="12" eb="14">
      <t>チョウサ</t>
    </rPh>
    <rPh sb="14" eb="16">
      <t>ギョウム</t>
    </rPh>
    <phoneticPr fontId="6"/>
  </si>
  <si>
    <t>宮城県物品調達等競争入札参加資格　測量・建設コンサルタント系A</t>
    <rPh sb="0" eb="3">
      <t>ミヤギケン</t>
    </rPh>
    <rPh sb="3" eb="5">
      <t>ブッピン</t>
    </rPh>
    <rPh sb="5" eb="7">
      <t>チョウタツ</t>
    </rPh>
    <rPh sb="7" eb="8">
      <t>トウ</t>
    </rPh>
    <rPh sb="8" eb="10">
      <t>キョウソウ</t>
    </rPh>
    <rPh sb="10" eb="12">
      <t>ニュウサツ</t>
    </rPh>
    <rPh sb="12" eb="14">
      <t>サンカ</t>
    </rPh>
    <rPh sb="14" eb="16">
      <t>シカク</t>
    </rPh>
    <rPh sb="17" eb="19">
      <t>ソクリョウ</t>
    </rPh>
    <rPh sb="20" eb="22">
      <t>ケンセツ</t>
    </rPh>
    <rPh sb="29" eb="30">
      <t>ケイ</t>
    </rPh>
    <phoneticPr fontId="6"/>
  </si>
  <si>
    <t>ジオ・サーチ(株)</t>
    <phoneticPr fontId="6"/>
  </si>
  <si>
    <t>路面下空洞調査業務委託【平成30年度県道環1-201号】</t>
    <phoneticPr fontId="6"/>
  </si>
  <si>
    <t>宮城県庁</t>
    <rPh sb="0" eb="2">
      <t>ミヤギ</t>
    </rPh>
    <rPh sb="2" eb="3">
      <t>ケン</t>
    </rPh>
    <rPh sb="3" eb="4">
      <t>チョウ</t>
    </rPh>
    <phoneticPr fontId="6"/>
  </si>
  <si>
    <t>弘前市競争入札参加資格　種類不明　ランク不明</t>
    <rPh sb="0" eb="2">
      <t>ヒロサキ</t>
    </rPh>
    <rPh sb="2" eb="3">
      <t>シ</t>
    </rPh>
    <rPh sb="3" eb="7">
      <t>キョウソウニュウサツ</t>
    </rPh>
    <rPh sb="7" eb="9">
      <t>サンカ</t>
    </rPh>
    <rPh sb="9" eb="11">
      <t>シカク</t>
    </rPh>
    <rPh sb="12" eb="14">
      <t>シュルイ</t>
    </rPh>
    <rPh sb="14" eb="16">
      <t>フメイ</t>
    </rPh>
    <rPh sb="20" eb="22">
      <t>フメイ</t>
    </rPh>
    <phoneticPr fontId="6"/>
  </si>
  <si>
    <t>平成30年度駒越樋の口町線外路面下空洞調査業務</t>
    <phoneticPr fontId="6"/>
  </si>
  <si>
    <t>山形市競争入札参加資格・建設コンサルタント系　ランク無し</t>
    <rPh sb="0" eb="3">
      <t>ヤマガタシ</t>
    </rPh>
    <rPh sb="3" eb="7">
      <t>キョウソウニュウサツ</t>
    </rPh>
    <rPh sb="7" eb="9">
      <t>サンカ</t>
    </rPh>
    <rPh sb="9" eb="11">
      <t>シカク</t>
    </rPh>
    <rPh sb="12" eb="14">
      <t>ケンセツ</t>
    </rPh>
    <rPh sb="21" eb="22">
      <t>ケイ</t>
    </rPh>
    <rPh sb="26" eb="27">
      <t>ナ</t>
    </rPh>
    <phoneticPr fontId="6"/>
  </si>
  <si>
    <t xml:space="preserve">市道小白川街道線ほか路面下空洞化調査委託(H30) </t>
  </si>
  <si>
    <t xml:space="preserve">地方整備局一般競争参加資格 測量・建設コンサルタント系 ランク無し </t>
  </si>
  <si>
    <t>北東北管内路面下空洞調査業務</t>
  </si>
  <si>
    <t>南東北管内路面下空洞調査業務</t>
  </si>
  <si>
    <t>備考</t>
    <rPh sb="0" eb="2">
      <t>ビコウ</t>
    </rPh>
    <phoneticPr fontId="6"/>
  </si>
  <si>
    <t>平成30年度管内路面下空洞調査業務</t>
    <rPh sb="0" eb="2">
      <t>ヘイセイ</t>
    </rPh>
    <rPh sb="4" eb="6">
      <t>ネンド</t>
    </rPh>
    <rPh sb="5" eb="6">
      <t>ド</t>
    </rPh>
    <rPh sb="6" eb="8">
      <t>カンナイ</t>
    </rPh>
    <rPh sb="8" eb="10">
      <t>ロメン</t>
    </rPh>
    <rPh sb="10" eb="11">
      <t>シタ</t>
    </rPh>
    <rPh sb="11" eb="13">
      <t>クウドウ</t>
    </rPh>
    <rPh sb="13" eb="15">
      <t>チョウサ</t>
    </rPh>
    <rPh sb="15" eb="17">
      <t>ギョウム</t>
    </rPh>
    <phoneticPr fontId="6"/>
  </si>
  <si>
    <t>沖縄総合事務局競争参加資格　測量・建設コンサルタント系　ランク無し</t>
    <rPh sb="0" eb="2">
      <t>オキナワ</t>
    </rPh>
    <rPh sb="2" eb="4">
      <t>ソウゴウ</t>
    </rPh>
    <rPh sb="4" eb="7">
      <t>ジムキョク</t>
    </rPh>
    <rPh sb="7" eb="9">
      <t>キョウソウ</t>
    </rPh>
    <rPh sb="9" eb="11">
      <t>サンカ</t>
    </rPh>
    <rPh sb="11" eb="13">
      <t>シカク</t>
    </rPh>
    <rPh sb="14" eb="16">
      <t>ソクリョウ</t>
    </rPh>
    <rPh sb="17" eb="19">
      <t>ケンセツ</t>
    </rPh>
    <rPh sb="26" eb="27">
      <t>ケイ</t>
    </rPh>
    <rPh sb="31" eb="32">
      <t>ナ</t>
    </rPh>
    <phoneticPr fontId="6"/>
  </si>
  <si>
    <t>路面下空洞探査業務(その2)</t>
    <phoneticPr fontId="6"/>
  </si>
  <si>
    <t>札幌市競争入札参加資格　測量・建設コンサルタント系　ランク不明</t>
    <rPh sb="0" eb="3">
      <t>サッポロシ</t>
    </rPh>
    <rPh sb="3" eb="5">
      <t>キョウソウ</t>
    </rPh>
    <rPh sb="5" eb="7">
      <t>ニュウサツ</t>
    </rPh>
    <rPh sb="7" eb="9">
      <t>サンカ</t>
    </rPh>
    <rPh sb="9" eb="11">
      <t>シカク</t>
    </rPh>
    <rPh sb="12" eb="14">
      <t>ソクリョウ</t>
    </rPh>
    <rPh sb="15" eb="17">
      <t>ケンセツ</t>
    </rPh>
    <rPh sb="24" eb="25">
      <t>ケイ</t>
    </rPh>
    <rPh sb="29" eb="31">
      <t>フメイ</t>
    </rPh>
    <phoneticPr fontId="6"/>
  </si>
  <si>
    <t>路面下空洞探査業務(その1)</t>
    <phoneticPr fontId="6"/>
  </si>
  <si>
    <t>路面下空洞2次調査業務その2</t>
    <phoneticPr fontId="6"/>
  </si>
  <si>
    <t>札幌市競争入札参加資格　種類不明　ランク不明</t>
    <rPh sb="0" eb="3">
      <t>サッポロシ</t>
    </rPh>
    <rPh sb="3" eb="5">
      <t>キョウソウ</t>
    </rPh>
    <rPh sb="5" eb="7">
      <t>ニュウサツ</t>
    </rPh>
    <rPh sb="7" eb="9">
      <t>サンカ</t>
    </rPh>
    <rPh sb="9" eb="11">
      <t>シカク</t>
    </rPh>
    <rPh sb="12" eb="14">
      <t>シュルイ</t>
    </rPh>
    <rPh sb="14" eb="16">
      <t>フメイ</t>
    </rPh>
    <rPh sb="20" eb="22">
      <t>フメイ</t>
    </rPh>
    <phoneticPr fontId="6"/>
  </si>
  <si>
    <t>路面下空洞2次調査業務その1</t>
    <phoneticPr fontId="6"/>
  </si>
  <si>
    <t>北海道庁</t>
    <rPh sb="0" eb="4">
      <t>ホッカイドウチョウ</t>
    </rPh>
    <phoneticPr fontId="6"/>
  </si>
  <si>
    <t xml:space="preserve">稚内建設管理部管内交付金工事路面下空洞調査 </t>
  </si>
  <si>
    <t>北海道競争入札参加資格　測量・建設コンサルタント系　ランク無し</t>
    <rPh sb="0" eb="3">
      <t>ホッカイドウ</t>
    </rPh>
    <rPh sb="3" eb="5">
      <t>キョウソウ</t>
    </rPh>
    <rPh sb="5" eb="7">
      <t>ニュウサツ</t>
    </rPh>
    <rPh sb="7" eb="9">
      <t>サンカ</t>
    </rPh>
    <rPh sb="9" eb="11">
      <t>シカク</t>
    </rPh>
    <rPh sb="12" eb="14">
      <t>ソクリョウ</t>
    </rPh>
    <rPh sb="15" eb="17">
      <t>ケンセツ</t>
    </rPh>
    <rPh sb="24" eb="25">
      <t>ケイ</t>
    </rPh>
    <rPh sb="29" eb="30">
      <t>ナ</t>
    </rPh>
    <phoneticPr fontId="6"/>
  </si>
  <si>
    <t xml:space="preserve">札幌建設管理部管内防B780-1地方道工事路面下空洞調査 </t>
  </si>
  <si>
    <t xml:space="preserve">岩内洞爺線外防安B(地方道)工事路面下空洞調査 </t>
    <phoneticPr fontId="6"/>
  </si>
  <si>
    <t xml:space="preserve">昭和通線ほか路面下空洞調査業務委託 </t>
    <phoneticPr fontId="6"/>
  </si>
  <si>
    <t>希望制指名競争入札</t>
    <rPh sb="0" eb="2">
      <t>キボウ</t>
    </rPh>
    <rPh sb="2" eb="3">
      <t>セイ</t>
    </rPh>
    <rPh sb="3" eb="9">
      <t>シメイキョウソウニュウサツ</t>
    </rPh>
    <phoneticPr fontId="6"/>
  </si>
  <si>
    <t>旭川市競争入札資格　物品の製造・販売・買受系　ランク不明</t>
    <rPh sb="0" eb="3">
      <t>アサヒカワシ</t>
    </rPh>
    <rPh sb="3" eb="5">
      <t>キョウソウ</t>
    </rPh>
    <rPh sb="5" eb="7">
      <t>ニュウサツ</t>
    </rPh>
    <rPh sb="7" eb="9">
      <t>シカク</t>
    </rPh>
    <rPh sb="10" eb="12">
      <t>ブッピン</t>
    </rPh>
    <rPh sb="13" eb="15">
      <t>セイゾウ</t>
    </rPh>
    <rPh sb="16" eb="18">
      <t>ハンバイ</t>
    </rPh>
    <rPh sb="19" eb="21">
      <t>カイウケ</t>
    </rPh>
    <rPh sb="21" eb="22">
      <t>ケイ</t>
    </rPh>
    <rPh sb="26" eb="28">
      <t>フメイ</t>
    </rPh>
    <phoneticPr fontId="6"/>
  </si>
  <si>
    <t>北海道開発局</t>
    <rPh sb="0" eb="3">
      <t>ホッカイドウ</t>
    </rPh>
    <rPh sb="3" eb="6">
      <t>カイハツキョク</t>
    </rPh>
    <phoneticPr fontId="6"/>
  </si>
  <si>
    <t>路面下空洞調査業務</t>
    <rPh sb="0" eb="9">
      <t>ロメンシタクウドウチョウサギョウム</t>
    </rPh>
    <phoneticPr fontId="6"/>
  </si>
  <si>
    <t>北海道開発局競争入札参加資格　測量・建設コンサルタント系　ランク無し</t>
    <rPh sb="0" eb="3">
      <t>ホッカイドウ</t>
    </rPh>
    <rPh sb="3" eb="6">
      <t>カイハツキョク</t>
    </rPh>
    <rPh sb="6" eb="8">
      <t>キョウソウ</t>
    </rPh>
    <rPh sb="8" eb="10">
      <t>ニュウサツ</t>
    </rPh>
    <rPh sb="10" eb="12">
      <t>サンカ</t>
    </rPh>
    <rPh sb="12" eb="14">
      <t>シカク</t>
    </rPh>
    <rPh sb="15" eb="17">
      <t>ソクリョウ</t>
    </rPh>
    <rPh sb="18" eb="20">
      <t>ケンセツ</t>
    </rPh>
    <rPh sb="27" eb="28">
      <t>ケイ</t>
    </rPh>
    <rPh sb="32" eb="33">
      <t>ナ</t>
    </rPh>
    <phoneticPr fontId="6"/>
  </si>
  <si>
    <t>旭川建設管理部管内路面下空洞調査</t>
    <phoneticPr fontId="6"/>
  </si>
  <si>
    <t xml:space="preserve">オホーツク総合振興局管内道路防災点検(路面下空洞調査) </t>
  </si>
  <si>
    <t>帯広浦幌線外防B(地方道)改良工事路面下空洞調査</t>
    <phoneticPr fontId="6"/>
  </si>
  <si>
    <t>日本工営(株)</t>
    <rPh sb="0" eb="2">
      <t>ニホン</t>
    </rPh>
    <rPh sb="2" eb="4">
      <t>コウエイ</t>
    </rPh>
    <rPh sb="4" eb="7">
      <t>カブ</t>
    </rPh>
    <phoneticPr fontId="6"/>
  </si>
  <si>
    <t>東15丁目・屯田通ほか路面下空洞探査業務</t>
  </si>
  <si>
    <t xml:space="preserve">卯原内幹線路面空洞化調査業務委託 </t>
    <phoneticPr fontId="6"/>
  </si>
  <si>
    <t>バーム測量設計(株)</t>
    <rPh sb="3" eb="5">
      <t>ソクリョウ</t>
    </rPh>
    <rPh sb="5" eb="7">
      <t>セッケイ</t>
    </rPh>
    <rPh sb="7" eb="10">
      <t>カブ</t>
    </rPh>
    <phoneticPr fontId="6"/>
  </si>
  <si>
    <t>第16号県単道路整備(災害防除・防災減災)路面下空洞調査委託</t>
    <rPh sb="0" eb="1">
      <t>ダイ</t>
    </rPh>
    <rPh sb="3" eb="4">
      <t>ゴウ</t>
    </rPh>
    <rPh sb="4" eb="5">
      <t>ケン</t>
    </rPh>
    <rPh sb="5" eb="6">
      <t>タン</t>
    </rPh>
    <rPh sb="6" eb="8">
      <t>ドウロ</t>
    </rPh>
    <rPh sb="8" eb="10">
      <t>セイビ</t>
    </rPh>
    <rPh sb="11" eb="13">
      <t>サイガイ</t>
    </rPh>
    <rPh sb="13" eb="15">
      <t>ボウジョ</t>
    </rPh>
    <rPh sb="16" eb="18">
      <t>ボウサイ</t>
    </rPh>
    <rPh sb="18" eb="20">
      <t>ゲンサイ</t>
    </rPh>
    <rPh sb="21" eb="23">
      <t>ロメン</t>
    </rPh>
    <rPh sb="23" eb="24">
      <t>カ</t>
    </rPh>
    <rPh sb="24" eb="26">
      <t>クウドウ</t>
    </rPh>
    <rPh sb="26" eb="28">
      <t>チョウサ</t>
    </rPh>
    <rPh sb="28" eb="30">
      <t>イタク</t>
    </rPh>
    <phoneticPr fontId="6"/>
  </si>
  <si>
    <t>R4</t>
    <phoneticPr fontId="1"/>
  </si>
  <si>
    <t>加古川市役所</t>
    <rPh sb="0" eb="3">
      <t>カコガワ</t>
    </rPh>
    <rPh sb="3" eb="6">
      <t>シヤクショ</t>
    </rPh>
    <phoneticPr fontId="1"/>
  </si>
  <si>
    <t>R3</t>
    <phoneticPr fontId="1"/>
  </si>
  <si>
    <t>加古川市路面下空洞調査業務委託契約</t>
  </si>
  <si>
    <t>指名競争入札</t>
    <phoneticPr fontId="1"/>
  </si>
  <si>
    <t>ジオ・サーチ（株）</t>
    <rPh sb="7" eb="8">
      <t>カブ</t>
    </rPh>
    <phoneticPr fontId="1"/>
  </si>
  <si>
    <t>和歌山航測株式会社</t>
  </si>
  <si>
    <t>令和3年度 路面下空洞調査業務委託(緊急)</t>
  </si>
  <si>
    <t>一般国道169号他　路面下空洞調査業務委託(道路維持)　401-委-5</t>
  </si>
  <si>
    <t>12月20</t>
    <rPh sb="2" eb="3">
      <t>ガツ</t>
    </rPh>
    <phoneticPr fontId="1"/>
  </si>
  <si>
    <t>国際船業株式会社</t>
    <rPh sb="0" eb="2">
      <t>コクサイ</t>
    </rPh>
    <rPh sb="2" eb="3">
      <t>フネ</t>
    </rPh>
    <rPh sb="3" eb="4">
      <t>ギョウ</t>
    </rPh>
    <rPh sb="4" eb="8">
      <t>カブシキガイシャ</t>
    </rPh>
    <phoneticPr fontId="1"/>
  </si>
  <si>
    <t>指名競争入札</t>
    <rPh sb="0" eb="6">
      <t>シメイキョウソウニュウサツ</t>
    </rPh>
    <phoneticPr fontId="1"/>
  </si>
  <si>
    <t>随意契約</t>
    <rPh sb="0" eb="4">
      <t>ズイイケイヤク</t>
    </rPh>
    <phoneticPr fontId="1"/>
  </si>
  <si>
    <t>奈良県庁</t>
    <rPh sb="0" eb="4">
      <t>ナラケンチョウ</t>
    </rPh>
    <phoneticPr fontId="1"/>
  </si>
  <si>
    <t>大阪市役所</t>
    <rPh sb="0" eb="2">
      <t>オオサカ</t>
    </rPh>
    <rPh sb="2" eb="5">
      <t>シヤクショ</t>
    </rPh>
    <phoneticPr fontId="1"/>
  </si>
  <si>
    <t>路面下空洞調査業務委託</t>
    <rPh sb="0" eb="2">
      <t>ロメン</t>
    </rPh>
    <rPh sb="2" eb="3">
      <t>シタ</t>
    </rPh>
    <rPh sb="3" eb="5">
      <t>クウドウ</t>
    </rPh>
    <rPh sb="5" eb="7">
      <t>チョウサ</t>
    </rPh>
    <rPh sb="7" eb="9">
      <t>ギョウム</t>
    </rPh>
    <rPh sb="9" eb="11">
      <t>イタク</t>
    </rPh>
    <phoneticPr fontId="1"/>
  </si>
  <si>
    <t xml:space="preserve">R3 </t>
    <phoneticPr fontId="1"/>
  </si>
  <si>
    <t>ジオ・サーチ</t>
    <phoneticPr fontId="1"/>
  </si>
  <si>
    <t>一般競争入札</t>
    <rPh sb="0" eb="6">
      <t>イッパンキョウソウニュウサツ</t>
    </rPh>
    <phoneticPr fontId="1"/>
  </si>
  <si>
    <t>佐保川幹線野垣内地区路面下空洞対策検討業務　R3浄委第18号</t>
  </si>
  <si>
    <t>株式会社間瀬コンサルタント奈良営業所</t>
  </si>
  <si>
    <t>熊取町路面下空洞調査業務(R3-1)</t>
  </si>
  <si>
    <t>路面下空洞調査委託業務</t>
    <phoneticPr fontId="1"/>
  </si>
  <si>
    <t>吹田市役所</t>
    <rPh sb="0" eb="2">
      <t>フキダ</t>
    </rPh>
    <rPh sb="2" eb="5">
      <t>シヤクショ</t>
    </rPh>
    <phoneticPr fontId="1"/>
  </si>
  <si>
    <t>令和3年度路面下空洞調査業務委託</t>
  </si>
  <si>
    <t>豊中市役所</t>
    <rPh sb="0" eb="2">
      <t>トヨナカ</t>
    </rPh>
    <rPh sb="2" eb="5">
      <t>シヤクショ</t>
    </rPh>
    <phoneticPr fontId="1"/>
  </si>
  <si>
    <t>一般競争入札</t>
    <rPh sb="0" eb="4">
      <t>イッパンキョウソウ</t>
    </rPh>
    <rPh sb="4" eb="6">
      <t>ニュウサツ</t>
    </rPh>
    <phoneticPr fontId="1"/>
  </si>
  <si>
    <t>令和3年度路面下空洞調査業務</t>
  </si>
  <si>
    <t>堺市役所</t>
    <rPh sb="0" eb="1">
      <t>サカイ</t>
    </rPh>
    <rPh sb="1" eb="4">
      <t>シヤクショ</t>
    </rPh>
    <phoneticPr fontId="1"/>
  </si>
  <si>
    <t>カナン・ジオリサーチ</t>
    <phoneticPr fontId="1"/>
  </si>
  <si>
    <t>プロポザール入札</t>
    <rPh sb="6" eb="8">
      <t>ニュウサツ</t>
    </rPh>
    <phoneticPr fontId="6"/>
  </si>
  <si>
    <t>(総合評価)路面下空洞調査業務委託(その1) (2件一括)</t>
  </si>
  <si>
    <t>京都市役所</t>
    <rPh sb="0" eb="2">
      <t>キョウト</t>
    </rPh>
    <rPh sb="2" eb="5">
      <t>シヤクショ</t>
    </rPh>
    <phoneticPr fontId="1"/>
  </si>
  <si>
    <t>神戸市役所</t>
    <rPh sb="0" eb="3">
      <t>コウベシ</t>
    </rPh>
    <rPh sb="3" eb="5">
      <t>ヤクショ</t>
    </rPh>
    <phoneticPr fontId="1"/>
  </si>
  <si>
    <t>一般県道木津横田線他 路面下空洞調査委託(防災・安全交付金事業(国道その他点検)他) 第 72-A-1-委-1他 号</t>
  </si>
  <si>
    <t>株式会社松本コンサルタント</t>
  </si>
  <si>
    <t>主要地方道 豊中亀岡線外 路面下空洞調査委託(池田土木事務所)</t>
  </si>
  <si>
    <t>大阪府庁</t>
    <phoneticPr fontId="1"/>
  </si>
  <si>
    <t>応用地質株式会社</t>
  </si>
  <si>
    <t>主要地方道 和歌山貝塚線外 路面下空洞調査委託(岸和田土木事務所)</t>
  </si>
  <si>
    <t>アイレック技建株式会社</t>
  </si>
  <si>
    <t>主要地方道 茨木亀岡線外 路面下空洞調査委託(茨木土木事務所)</t>
  </si>
  <si>
    <t>大阪府庁</t>
    <rPh sb="0" eb="4">
      <t>オオサカフチョウ</t>
    </rPh>
    <phoneticPr fontId="1"/>
  </si>
  <si>
    <t>株式会社ウエスコ</t>
  </si>
  <si>
    <t>佐保川幹線池沢地区路面下空洞対策検討業務 R3浄委第14号</t>
  </si>
  <si>
    <t>株式会社間瀬コンサルタント</t>
  </si>
  <si>
    <t>令和3年度 路面下空洞調査業務委託</t>
  </si>
  <si>
    <t>大阪市役所</t>
    <rPh sb="0" eb="5">
      <t>オオサカシヤクショ</t>
    </rPh>
    <phoneticPr fontId="1"/>
  </si>
  <si>
    <t>泉南郡熊取町役場</t>
    <phoneticPr fontId="1"/>
  </si>
  <si>
    <t>主要地方道 堺狭山線 外 路面下空洞調査委託(富田林土木事務所)</t>
  </si>
  <si>
    <t>枚方市役所</t>
  </si>
  <si>
    <t>5月20 日</t>
    <rPh sb="1" eb="2">
      <t>ガツ</t>
    </rPh>
    <rPh sb="5" eb="6">
      <t>ニチ</t>
    </rPh>
    <phoneticPr fontId="1"/>
  </si>
  <si>
    <t>一般府道 本堂高井田線外 路面下空洞調査委託(八尾土木事務所)</t>
  </si>
  <si>
    <t>大阪府庁</t>
    <rPh sb="0" eb="2">
      <t>オオサカ</t>
    </rPh>
    <rPh sb="2" eb="4">
      <t>フチョウ</t>
    </rPh>
    <phoneticPr fontId="1"/>
  </si>
  <si>
    <t>アイレック技建株式会社</t>
    <phoneticPr fontId="1"/>
  </si>
  <si>
    <t>一般府道 杉田口禁野線外 路面下空洞調査委託(枚方土木事務所)</t>
  </si>
  <si>
    <t>日本工営株式会社</t>
  </si>
  <si>
    <t>大津市役所</t>
    <rPh sb="0" eb="2">
      <t>オオツ</t>
    </rPh>
    <rPh sb="2" eb="5">
      <t>シヤクショ</t>
    </rPh>
    <phoneticPr fontId="1"/>
  </si>
  <si>
    <t>株式会社滋賀ソイルコンサルタント</t>
  </si>
  <si>
    <t>近畿地方整備局</t>
    <rPh sb="0" eb="2">
      <t>キンキ</t>
    </rPh>
    <rPh sb="2" eb="4">
      <t>チホウ</t>
    </rPh>
    <rPh sb="4" eb="7">
      <t>セイビキョク</t>
    </rPh>
    <phoneticPr fontId="1"/>
  </si>
  <si>
    <t>競争入札</t>
    <rPh sb="0" eb="2">
      <t>キボウ</t>
    </rPh>
    <rPh sb="2" eb="4">
      <t>シメイキョウソウニュウサツ</t>
    </rPh>
    <phoneticPr fontId="1"/>
  </si>
  <si>
    <t>希望指名競争入札</t>
    <rPh sb="0" eb="4">
      <t>キボウシメイ</t>
    </rPh>
    <rPh sb="4" eb="8">
      <t>キョウソウニュウサツ</t>
    </rPh>
    <phoneticPr fontId="1"/>
  </si>
  <si>
    <t>株式会社カナン・ジオリサーチ</t>
  </si>
  <si>
    <t>加古川市路面下空洞調査業務委託</t>
  </si>
  <si>
    <t>大和探査技術株式会社</t>
  </si>
  <si>
    <t xml:space="preserve"> 加古川市役所</t>
    <phoneticPr fontId="1"/>
  </si>
  <si>
    <t>令和2年度 委託第19号 町道路面下空洞調査業務</t>
  </si>
  <si>
    <t>愛知郡愛荘町役場</t>
  </si>
  <si>
    <t>国際航業株式会社</t>
  </si>
  <si>
    <t>一般競争入札</t>
    <phoneticPr fontId="1"/>
  </si>
  <si>
    <t>主要地方道奈良生駒線他　路面下空洞調査委託(防災・安全交付金事業(国道その他点検)他)　第　9-A-1-委-4他　号</t>
  </si>
  <si>
    <t>令和2年度栗土委第30号　栗東市内路面下空洞調査委託業務</t>
  </si>
  <si>
    <t> 栗東市役所</t>
  </si>
  <si>
    <t xml:space="preserve"> 和歌山市役所</t>
    <phoneticPr fontId="1"/>
  </si>
  <si>
    <t>和歌山航測株式会社</t>
    <phoneticPr fontId="1"/>
  </si>
  <si>
    <t>令和2年度路面下空洞調査業務</t>
  </si>
  <si>
    <t>  堺市役所</t>
  </si>
  <si>
    <t xml:space="preserve">R2 </t>
    <phoneticPr fontId="1"/>
  </si>
  <si>
    <t>ジオ・サーチ株式会社</t>
  </si>
  <si>
    <t>吹田市役所</t>
  </si>
  <si>
    <t>R2</t>
    <phoneticPr fontId="1"/>
  </si>
  <si>
    <t>令和2年度路面下空洞調査業務委託</t>
  </si>
  <si>
    <t> 豊中市役所</t>
  </si>
  <si>
    <t> 京都市役所</t>
  </si>
  <si>
    <t> 神戸市役所</t>
  </si>
  <si>
    <t>ジオ・サーチ株式会社</t>
    <rPh sb="6" eb="10">
      <t>カブシキガイシャ</t>
    </rPh>
    <phoneticPr fontId="1"/>
  </si>
  <si>
    <t>路面下空洞化調査業務委託その3</t>
  </si>
  <si>
    <t> 和歌山市役所</t>
  </si>
  <si>
    <t>一般府道 住吉八尾線外 路面下空洞調査委託(富田林土木事務所)</t>
  </si>
  <si>
    <t>ニチレキ株式会社</t>
  </si>
  <si>
    <t>主要地方道 大阪高槻線外 路面下空洞調査委託(茨木土木事務所)</t>
  </si>
  <si>
    <t> 大阪府庁</t>
  </si>
  <si>
    <t>池田市役所</t>
  </si>
  <si>
    <t>明治コンサルタント株式会社</t>
  </si>
  <si>
    <t>オープンカウンター</t>
    <phoneticPr fontId="1"/>
  </si>
  <si>
    <t>主要地方道 富田林泉大津線外 路面下空洞調査委託(鳳土木事務所)</t>
  </si>
  <si>
    <t>主要地方道 泉佐野打田線外 路面下空洞調査委託(岸和田土木事務所)</t>
  </si>
  <si>
    <t>株式会社パスコ</t>
  </si>
  <si>
    <t>一般府道 深野南寺方大阪線外 路面下空洞調査委託(枚方土木事務所)</t>
  </si>
  <si>
    <t xml:space="preserve"> 池田市役所</t>
    <phoneticPr fontId="1"/>
  </si>
  <si>
    <t>路面下空洞探査業務</t>
  </si>
  <si>
    <t>希望指名競争入札</t>
    <rPh sb="0" eb="2">
      <t>キボウ</t>
    </rPh>
    <rPh sb="2" eb="4">
      <t>シメイ</t>
    </rPh>
    <rPh sb="4" eb="6">
      <t>キョウソウ</t>
    </rPh>
    <rPh sb="6" eb="8">
      <t>ニュウサツ</t>
    </rPh>
    <phoneticPr fontId="1"/>
  </si>
  <si>
    <t> 加古川市役所</t>
  </si>
  <si>
    <t>(主)尼崎池田線他 路面下空洞調査業務</t>
  </si>
  <si>
    <t>令和元年度 栗土委第36号 栗東市内路面性状及び路面下空洞調査委託業務</t>
  </si>
  <si>
    <t>令和元年度 委託第15号 町道愛知川栗田線他路面下空洞調査(二次調査)業務</t>
  </si>
  <si>
    <t>令和元年度路面下空洞調査業務委託</t>
  </si>
  <si>
    <t> 宝塚市役所</t>
  </si>
  <si>
    <t>株式会社環境総合テクノス</t>
  </si>
  <si>
    <t>横浜市役所</t>
    <rPh sb="0" eb="5">
      <t>ヨコハマシヤクショ</t>
    </rPh>
    <phoneticPr fontId="1"/>
  </si>
  <si>
    <t>路面化空洞調査業務委託（その１）</t>
    <rPh sb="0" eb="11">
      <t>ロメンカクウドウチョウサギョウムイタク</t>
    </rPh>
    <phoneticPr fontId="1"/>
  </si>
  <si>
    <t>令和4年度海岸三丁目路面目視及び路面下空洞調査【04-00102】</t>
    <phoneticPr fontId="1"/>
  </si>
  <si>
    <t>東京都庁</t>
    <rPh sb="0" eb="4">
      <t>トウキョウトチョウ</t>
    </rPh>
    <phoneticPr fontId="1"/>
  </si>
  <si>
    <t>路面下空洞調査業務委託(その2)【2221035084】</t>
  </si>
  <si>
    <t>横浜市役所</t>
    <rPh sb="0" eb="3">
      <t>ヨコハマシ</t>
    </rPh>
    <rPh sb="3" eb="5">
      <t>ヤクショ</t>
    </rPh>
    <phoneticPr fontId="1"/>
  </si>
  <si>
    <t>R4路面下空洞探査業務</t>
  </si>
  <si>
    <t>関東地方整備局</t>
  </si>
  <si>
    <t>路面下空洞調査委託(道管の多摩部その1)(単価契約)【03-03484】</t>
  </si>
  <si>
    <t>愛媛県庁</t>
    <rPh sb="0" eb="2">
      <t>エヒメ</t>
    </rPh>
    <rPh sb="2" eb="4">
      <t>ケンチョウ</t>
    </rPh>
    <phoneticPr fontId="6"/>
  </si>
  <si>
    <t>防交舗修第217号測の2他　国道317号
外23路線　路面下空洞調査委託業務</t>
    <phoneticPr fontId="6"/>
  </si>
  <si>
    <t>応用地質㈱</t>
    <rPh sb="0" eb="2">
      <t>オウヨウ</t>
    </rPh>
    <rPh sb="2" eb="4">
      <t>チシツ</t>
    </rPh>
    <phoneticPr fontId="6"/>
  </si>
  <si>
    <t>四国地方整備局</t>
    <rPh sb="0" eb="7">
      <t>シコクチホウセイビキョク</t>
    </rPh>
    <phoneticPr fontId="6"/>
  </si>
  <si>
    <t>平成29年度四国管内路面下空洞調査業務</t>
    <phoneticPr fontId="6"/>
  </si>
  <si>
    <t>愛媛県競争入札参加資格
測量・建設コンサルタント系　ランク無し</t>
    <phoneticPr fontId="1"/>
  </si>
  <si>
    <t>希望制指名競争入札</t>
    <rPh sb="0" eb="3">
      <t>キボウセイ</t>
    </rPh>
    <phoneticPr fontId="6"/>
  </si>
  <si>
    <t>地方整備局一般競争参加資格
測量・建設コンサルタント系　ランク無し</t>
    <phoneticPr fontId="6"/>
  </si>
  <si>
    <t>愛媛県庁</t>
    <rPh sb="0" eb="2">
      <t>エヒメ</t>
    </rPh>
    <rPh sb="2" eb="3">
      <t>ケン</t>
    </rPh>
    <rPh sb="3" eb="4">
      <t>チョウ</t>
    </rPh>
    <phoneticPr fontId="6"/>
  </si>
  <si>
    <t>国道197号外37路線
路面下空洞調査委託業務</t>
    <phoneticPr fontId="6"/>
  </si>
  <si>
    <t>応用地質㈱</t>
    <rPh sb="0" eb="4">
      <t>オウヨウチシツ</t>
    </rPh>
    <phoneticPr fontId="6"/>
  </si>
  <si>
    <t>プロポーザル方式</t>
    <phoneticPr fontId="6"/>
  </si>
  <si>
    <t>・愛媛県競争入札参加資格
測量・建設コンサルタント系　ランク無し
・平成20年度以降同種・類似業務の実績あり。</t>
    <phoneticPr fontId="6"/>
  </si>
  <si>
    <t>高知県庁</t>
    <rPh sb="0" eb="2">
      <t>コウチ</t>
    </rPh>
    <rPh sb="2" eb="4">
      <t>ケンチョウ</t>
    </rPh>
    <phoneticPr fontId="6"/>
  </si>
  <si>
    <t>国道381号外5路線防災・安全交付金
路面下空洞調査委託業務</t>
    <phoneticPr fontId="6"/>
  </si>
  <si>
    <t>高知県競争入札参加資格
測量・建設コンサルタント系　ランク無し</t>
    <phoneticPr fontId="6"/>
  </si>
  <si>
    <t>高知市指名競争入札参加資格
種類不明　ランク不明</t>
    <phoneticPr fontId="6"/>
  </si>
  <si>
    <t>高知市役所</t>
    <rPh sb="0" eb="2">
      <t>コウチ</t>
    </rPh>
    <rPh sb="2" eb="5">
      <t>シヤクショ</t>
    </rPh>
    <phoneticPr fontId="6"/>
  </si>
  <si>
    <t>布師田1号線外路面下空洞調査委託業務</t>
    <phoneticPr fontId="6"/>
  </si>
  <si>
    <t>平成31年度
四国管内路面下空洞調査業務</t>
    <phoneticPr fontId="1"/>
  </si>
  <si>
    <t>土コン</t>
    <rPh sb="0" eb="1">
      <t>ド</t>
    </rPh>
    <phoneticPr fontId="1"/>
  </si>
  <si>
    <t>香川県庁</t>
    <rPh sb="0" eb="2">
      <t>カガワ</t>
    </rPh>
    <rPh sb="2" eb="4">
      <t>ケンチョウ</t>
    </rPh>
    <phoneticPr fontId="6"/>
  </si>
  <si>
    <t>国道436号外2線
路面下空洞調査業務委託</t>
    <phoneticPr fontId="6"/>
  </si>
  <si>
    <t>香川県競争入札参加資格
測量・建設コンサルタント系　ランク無し</t>
    <phoneticPr fontId="6"/>
  </si>
  <si>
    <t>徳島県庁</t>
    <rPh sb="0" eb="4">
      <t>トクシマケンチョウ</t>
    </rPh>
    <phoneticPr fontId="1"/>
  </si>
  <si>
    <t>国道438号他　徳・元他
路面下空洞調査業務(2)</t>
    <phoneticPr fontId="1"/>
  </si>
  <si>
    <t>指名競争入札</t>
    <rPh sb="0" eb="2">
      <t>シメイ</t>
    </rPh>
    <rPh sb="2" eb="4">
      <t>キョウソウ</t>
    </rPh>
    <rPh sb="4" eb="6">
      <t>ニュウサツ</t>
    </rPh>
    <phoneticPr fontId="1"/>
  </si>
  <si>
    <t>徳島県競争入札参加資格
測量・建設コンサルタント系　ランク無し</t>
    <phoneticPr fontId="1"/>
  </si>
  <si>
    <t>防交舗修第４００号測の１他　国道３１７号　外１０路線　路面下空洞調査委託業務</t>
    <phoneticPr fontId="1"/>
  </si>
  <si>
    <t>応用地質㈱</t>
    <rPh sb="0" eb="4">
      <t>オウヨウチシツ</t>
    </rPh>
    <phoneticPr fontId="1"/>
  </si>
  <si>
    <t>・愛媛県競争入札参加資格
測量・建設コンサルタント系　ランク無し
・平成20年度以降同種・類似業務の実績あり。</t>
    <phoneticPr fontId="1"/>
  </si>
  <si>
    <t>高知県庁</t>
    <rPh sb="0" eb="4">
      <t>コウチケンチョウ</t>
    </rPh>
    <phoneticPr fontId="6"/>
  </si>
  <si>
    <t>国道194号外防災・安全交付金路面下空洞調査業務委託</t>
    <rPh sb="0" eb="2">
      <t>コクドウ</t>
    </rPh>
    <rPh sb="5" eb="6">
      <t>ゴウ</t>
    </rPh>
    <rPh sb="6" eb="7">
      <t>ガイ</t>
    </rPh>
    <rPh sb="7" eb="9">
      <t>ボウサイ</t>
    </rPh>
    <rPh sb="10" eb="14">
      <t>アンゼンコウフ</t>
    </rPh>
    <rPh sb="14" eb="15">
      <t>キン</t>
    </rPh>
    <rPh sb="15" eb="22">
      <t>ロメンシタクウドウチョウサ</t>
    </rPh>
    <rPh sb="22" eb="26">
      <t>ギョウムイタク</t>
    </rPh>
    <phoneticPr fontId="1"/>
  </si>
  <si>
    <t>高知県競争入札参加資格
測量・建設コンサルタント系　ランク無し</t>
    <phoneticPr fontId="1"/>
  </si>
  <si>
    <t>高知県庁</t>
    <rPh sb="0" eb="4">
      <t>コウチケンチョウ</t>
    </rPh>
    <phoneticPr fontId="1"/>
  </si>
  <si>
    <t>国道441号他防災・安全交付金路面下空洞調査委託業務</t>
    <rPh sb="0" eb="2">
      <t>コクドウ</t>
    </rPh>
    <rPh sb="5" eb="6">
      <t>ゴウ</t>
    </rPh>
    <rPh sb="6" eb="7">
      <t>ホカ</t>
    </rPh>
    <rPh sb="7" eb="9">
      <t>ボウサイ</t>
    </rPh>
    <rPh sb="10" eb="12">
      <t>アンゼン</t>
    </rPh>
    <rPh sb="12" eb="15">
      <t>コウフキン</t>
    </rPh>
    <rPh sb="15" eb="22">
      <t>ロメンシタクウドウチョウサ</t>
    </rPh>
    <rPh sb="22" eb="26">
      <t>イタクギョウム</t>
    </rPh>
    <phoneticPr fontId="1"/>
  </si>
  <si>
    <t>R1那土　国道195号他　那賀・長安他　路面下空洞調査業務</t>
    <rPh sb="2" eb="3">
      <t>ナ</t>
    </rPh>
    <rPh sb="3" eb="4">
      <t>ド</t>
    </rPh>
    <rPh sb="5" eb="7">
      <t>コクドウ</t>
    </rPh>
    <rPh sb="10" eb="11">
      <t>ゴウ</t>
    </rPh>
    <rPh sb="11" eb="12">
      <t>ホカ</t>
    </rPh>
    <rPh sb="13" eb="14">
      <t>ナ</t>
    </rPh>
    <rPh sb="14" eb="15">
      <t>ガ</t>
    </rPh>
    <rPh sb="16" eb="17">
      <t>チョウ</t>
    </rPh>
    <rPh sb="17" eb="18">
      <t>ヤス</t>
    </rPh>
    <rPh sb="18" eb="19">
      <t>ホカ</t>
    </rPh>
    <rPh sb="20" eb="27">
      <t>ロメンシタクウドウチョウサ</t>
    </rPh>
    <rPh sb="27" eb="29">
      <t>ギョウム</t>
    </rPh>
    <phoneticPr fontId="1"/>
  </si>
  <si>
    <t>国道193号外7線 道路維持修繕工事
路面下空洞調査業務委託</t>
    <phoneticPr fontId="1"/>
  </si>
  <si>
    <t>香川県競争入札参加資格 
測量・建設コンサルタント系
 ランク無し</t>
    <phoneticPr fontId="1"/>
  </si>
  <si>
    <t>R3三土 山城東祖谷山線 三・西祖谷田ノ内他
路面下空洞調査業務</t>
    <phoneticPr fontId="6"/>
  </si>
  <si>
    <t>㈱松本コンサルタント</t>
    <rPh sb="1" eb="3">
      <t>マツモト</t>
    </rPh>
    <phoneticPr fontId="6"/>
  </si>
  <si>
    <t>ジオ・サーチ㈱</t>
    <phoneticPr fontId="1"/>
  </si>
  <si>
    <t>国道439号外防災・安全交付金路面下空洞調査委託業務</t>
    <phoneticPr fontId="1"/>
  </si>
  <si>
    <t>高松市役所</t>
    <rPh sb="0" eb="5">
      <t>タカマツシヤクショ</t>
    </rPh>
    <phoneticPr fontId="6"/>
  </si>
  <si>
    <t>令和3年度高松市路面下空洞調査業務委託</t>
    <phoneticPr fontId="1"/>
  </si>
  <si>
    <t>高松市入札参加資格 
測量・建設コンサルタント系 ランク無し</t>
    <phoneticPr fontId="1"/>
  </si>
  <si>
    <t>令和3ー4年度 四国管内路面下空洞調査業務</t>
    <phoneticPr fontId="1"/>
  </si>
  <si>
    <t>地方整備局一般競争参加資格
測量・建設コンサルタント系　ランク無し</t>
    <phoneticPr fontId="1"/>
  </si>
  <si>
    <t>復建調査設計㈱</t>
    <rPh sb="0" eb="6">
      <t>フッケンチョウサセッケイ</t>
    </rPh>
    <phoneticPr fontId="1"/>
  </si>
  <si>
    <t>R4三土　鳴門池田線他　三・三野太刀野他
路面下空洞調査業務</t>
    <phoneticPr fontId="1"/>
  </si>
  <si>
    <t>東大阪市役所</t>
    <phoneticPr fontId="1"/>
  </si>
  <si>
    <t>令和4年度東大阪市内路面下空洞調査業務</t>
    <phoneticPr fontId="1"/>
  </si>
  <si>
    <t>国際航業㈱</t>
    <rPh sb="0" eb="4">
      <t>コクサイコウギョウ</t>
    </rPh>
    <phoneticPr fontId="1"/>
  </si>
  <si>
    <t>吹田市役所</t>
    <phoneticPr fontId="1"/>
  </si>
  <si>
    <t>路面下空洞調査委託業務及び吹田市南吹田下水処理場
路面下空洞調査委託業務</t>
    <phoneticPr fontId="1"/>
  </si>
  <si>
    <t>指名性競争入札</t>
    <rPh sb="0" eb="7">
      <t>シメイセイキョウソウニュウサツ</t>
    </rPh>
    <phoneticPr fontId="1"/>
  </si>
  <si>
    <t>令和4年度 路面下空洞調査業務委託</t>
    <phoneticPr fontId="1"/>
  </si>
  <si>
    <t>(総合評価)路面下空洞調査業務委託</t>
    <phoneticPr fontId="1"/>
  </si>
  <si>
    <t>大東市役所</t>
    <phoneticPr fontId="1"/>
  </si>
  <si>
    <t>令和4年度路面下空洞調査業務委託</t>
    <phoneticPr fontId="1"/>
  </si>
  <si>
    <t>令和4年度路面下空洞調査業務</t>
    <phoneticPr fontId="1"/>
  </si>
  <si>
    <t>一般国道　170号外　路面下空洞調査委託(岸和田土木事務所)</t>
    <phoneticPr fontId="1"/>
  </si>
  <si>
    <t>㈱カナン・ジオリサーチ</t>
    <phoneticPr fontId="1"/>
  </si>
  <si>
    <t>一般国道　170号外　路面下空洞調査委託(鳳土木事務所)</t>
    <phoneticPr fontId="1"/>
  </si>
  <si>
    <t>㈱パスコ</t>
    <phoneticPr fontId="1"/>
  </si>
  <si>
    <t>一般国道　176号外　路面下空洞調査委託(池田土木事務所)</t>
    <phoneticPr fontId="1"/>
  </si>
  <si>
    <t>㈱ウエスコ</t>
    <phoneticPr fontId="1"/>
  </si>
  <si>
    <t>一般府道　余野茨木線外　路面下空洞調査委託(茨木土木事務所)</t>
    <phoneticPr fontId="1"/>
  </si>
  <si>
    <t>一般県道谷田奈良線他　路面下空洞調査委託</t>
    <phoneticPr fontId="1"/>
  </si>
  <si>
    <t>㈱松本コンサルタント</t>
    <rPh sb="1" eb="3">
      <t>マツモト</t>
    </rPh>
    <phoneticPr fontId="1"/>
  </si>
  <si>
    <t>主要地方道　枚方富田林泉佐野線外　路面下空洞調査委託(枚方土木事務所)</t>
    <phoneticPr fontId="1"/>
  </si>
  <si>
    <t>㈱テイコク</t>
    <phoneticPr fontId="1"/>
  </si>
  <si>
    <t>加古川市路面下空洞調査業務委託契約</t>
    <phoneticPr fontId="1"/>
  </si>
  <si>
    <t>路面下空洞調査業務委託</t>
    <phoneticPr fontId="1"/>
  </si>
  <si>
    <t>令和2年度　防点国舖野　委　第1号　路面下空洞調査委託</t>
    <rPh sb="0" eb="2">
      <t>レイワ</t>
    </rPh>
    <rPh sb="3" eb="5">
      <t>ネンド</t>
    </rPh>
    <rPh sb="6" eb="7">
      <t>ボウ</t>
    </rPh>
    <rPh sb="7" eb="8">
      <t>テン</t>
    </rPh>
    <rPh sb="8" eb="9">
      <t>コク</t>
    </rPh>
    <rPh sb="9" eb="10">
      <t>ポ</t>
    </rPh>
    <rPh sb="10" eb="11">
      <t>ノ</t>
    </rPh>
    <rPh sb="12" eb="13">
      <t>イ</t>
    </rPh>
    <rPh sb="14" eb="15">
      <t>ダイ</t>
    </rPh>
    <rPh sb="16" eb="17">
      <t>ゴウ</t>
    </rPh>
    <rPh sb="18" eb="25">
      <t>ロメンシタクウドウチョウサ</t>
    </rPh>
    <rPh sb="25" eb="27">
      <t>イタク</t>
    </rPh>
    <phoneticPr fontId="1"/>
  </si>
  <si>
    <t>令和2年度　防点国舖宇委　第1号　路面下空洞調査委託</t>
    <rPh sb="0" eb="2">
      <t>レイワ</t>
    </rPh>
    <rPh sb="3" eb="5">
      <t>ネンド</t>
    </rPh>
    <rPh sb="6" eb="7">
      <t>ボウ</t>
    </rPh>
    <rPh sb="7" eb="8">
      <t>テン</t>
    </rPh>
    <rPh sb="8" eb="9">
      <t>コク</t>
    </rPh>
    <rPh sb="9" eb="10">
      <t>ポ</t>
    </rPh>
    <rPh sb="10" eb="11">
      <t>ウ</t>
    </rPh>
    <rPh sb="11" eb="12">
      <t>イ</t>
    </rPh>
    <rPh sb="13" eb="14">
      <t>ダイ</t>
    </rPh>
    <rPh sb="15" eb="16">
      <t>ゴウ</t>
    </rPh>
    <rPh sb="17" eb="24">
      <t>ロメンシタクウドウチョウサ</t>
    </rPh>
    <rPh sb="24" eb="26">
      <t>イタク</t>
    </rPh>
    <phoneticPr fontId="1"/>
  </si>
  <si>
    <t>令和2年度　防点国舖臼　委　第1号　路面下空洞調査委託</t>
    <rPh sb="0" eb="2">
      <t>レイワ</t>
    </rPh>
    <rPh sb="3" eb="5">
      <t>ネンド</t>
    </rPh>
    <rPh sb="6" eb="7">
      <t>ボウ</t>
    </rPh>
    <rPh sb="7" eb="8">
      <t>テン</t>
    </rPh>
    <rPh sb="8" eb="9">
      <t>コク</t>
    </rPh>
    <rPh sb="9" eb="10">
      <t>ポ</t>
    </rPh>
    <rPh sb="10" eb="11">
      <t>ウス</t>
    </rPh>
    <rPh sb="12" eb="13">
      <t>イ</t>
    </rPh>
    <rPh sb="14" eb="15">
      <t>ダイ</t>
    </rPh>
    <rPh sb="16" eb="17">
      <t>ゴウ</t>
    </rPh>
    <rPh sb="18" eb="25">
      <t>ロメンシタクウドウチョウサ</t>
    </rPh>
    <rPh sb="25" eb="27">
      <t>イタク</t>
    </rPh>
    <phoneticPr fontId="1"/>
  </si>
  <si>
    <t>令和2年度　防点国舖玖　委　第1号　路面下空洞調査委託</t>
    <rPh sb="0" eb="2">
      <t>レイワ</t>
    </rPh>
    <rPh sb="3" eb="5">
      <t>ネンド</t>
    </rPh>
    <rPh sb="6" eb="7">
      <t>ボウ</t>
    </rPh>
    <rPh sb="7" eb="8">
      <t>テン</t>
    </rPh>
    <rPh sb="8" eb="9">
      <t>コク</t>
    </rPh>
    <rPh sb="9" eb="10">
      <t>ポ</t>
    </rPh>
    <rPh sb="10" eb="11">
      <t>ク</t>
    </rPh>
    <rPh sb="12" eb="13">
      <t>イ</t>
    </rPh>
    <rPh sb="14" eb="15">
      <t>ダイ</t>
    </rPh>
    <rPh sb="16" eb="17">
      <t>ゴウ</t>
    </rPh>
    <rPh sb="18" eb="25">
      <t>ロメンシタクウドウチョウサ</t>
    </rPh>
    <rPh sb="25" eb="27">
      <t>イタク</t>
    </rPh>
    <phoneticPr fontId="1"/>
  </si>
  <si>
    <t>令和2年度　防点国舖国　委　第1-2号　路面下空洞調査委託</t>
    <rPh sb="0" eb="2">
      <t>レイワ</t>
    </rPh>
    <rPh sb="3" eb="5">
      <t>ネンド</t>
    </rPh>
    <rPh sb="6" eb="7">
      <t>ボウ</t>
    </rPh>
    <rPh sb="7" eb="8">
      <t>テン</t>
    </rPh>
    <rPh sb="8" eb="9">
      <t>コク</t>
    </rPh>
    <rPh sb="9" eb="10">
      <t>ポ</t>
    </rPh>
    <rPh sb="10" eb="11">
      <t>クニ</t>
    </rPh>
    <rPh sb="12" eb="13">
      <t>イ</t>
    </rPh>
    <rPh sb="14" eb="15">
      <t>ダイ</t>
    </rPh>
    <rPh sb="18" eb="19">
      <t>ゴウ</t>
    </rPh>
    <rPh sb="20" eb="27">
      <t>ロメンシタクウドウチョウサ</t>
    </rPh>
    <rPh sb="27" eb="29">
      <t>イタク</t>
    </rPh>
    <phoneticPr fontId="1"/>
  </si>
  <si>
    <t>令和2年度　防点国舖国　委　第1号　路面下空洞調査委託</t>
    <rPh sb="0" eb="2">
      <t>レイワ</t>
    </rPh>
    <rPh sb="3" eb="5">
      <t>ネンド</t>
    </rPh>
    <rPh sb="6" eb="7">
      <t>ボウ</t>
    </rPh>
    <rPh sb="7" eb="8">
      <t>テン</t>
    </rPh>
    <rPh sb="8" eb="9">
      <t>コク</t>
    </rPh>
    <rPh sb="9" eb="10">
      <t>ポ</t>
    </rPh>
    <rPh sb="10" eb="11">
      <t>クニ</t>
    </rPh>
    <rPh sb="12" eb="13">
      <t>イ</t>
    </rPh>
    <rPh sb="14" eb="15">
      <t>ダイ</t>
    </rPh>
    <rPh sb="16" eb="17">
      <t>ゴウ</t>
    </rPh>
    <rPh sb="18" eb="25">
      <t>ロメンシタクウドウチョウサ</t>
    </rPh>
    <rPh sb="25" eb="27">
      <t>イタク</t>
    </rPh>
    <phoneticPr fontId="1"/>
  </si>
  <si>
    <t>令和2年度　防点国舖大　委　第1号　路面下空洞調査委託</t>
    <rPh sb="0" eb="2">
      <t>レイワ</t>
    </rPh>
    <rPh sb="3" eb="5">
      <t>ネンド</t>
    </rPh>
    <rPh sb="6" eb="7">
      <t>ボウ</t>
    </rPh>
    <rPh sb="7" eb="8">
      <t>テン</t>
    </rPh>
    <rPh sb="8" eb="9">
      <t>コク</t>
    </rPh>
    <rPh sb="9" eb="10">
      <t>ポ</t>
    </rPh>
    <rPh sb="10" eb="11">
      <t>ダイ</t>
    </rPh>
    <rPh sb="12" eb="13">
      <t>イ</t>
    </rPh>
    <rPh sb="14" eb="15">
      <t>ダイ</t>
    </rPh>
    <rPh sb="16" eb="17">
      <t>ゴウ</t>
    </rPh>
    <rPh sb="18" eb="25">
      <t>ロメンシタクウドウチョウサ</t>
    </rPh>
    <rPh sb="25" eb="27">
      <t>イタク</t>
    </rPh>
    <phoneticPr fontId="1"/>
  </si>
  <si>
    <t>令和2年度　防点国舖中　委　第1-3号　路面下空洞調査委託</t>
    <rPh sb="0" eb="2">
      <t>レイワ</t>
    </rPh>
    <rPh sb="3" eb="5">
      <t>ネンド</t>
    </rPh>
    <rPh sb="6" eb="7">
      <t>ボウ</t>
    </rPh>
    <rPh sb="7" eb="8">
      <t>テン</t>
    </rPh>
    <rPh sb="8" eb="9">
      <t>コク</t>
    </rPh>
    <rPh sb="9" eb="10">
      <t>ポ</t>
    </rPh>
    <rPh sb="10" eb="11">
      <t>ナカ</t>
    </rPh>
    <rPh sb="12" eb="13">
      <t>イ</t>
    </rPh>
    <rPh sb="14" eb="15">
      <t>ダイ</t>
    </rPh>
    <rPh sb="18" eb="19">
      <t>ゴウ</t>
    </rPh>
    <rPh sb="20" eb="27">
      <t>ロメンシタクウドウチョウサ</t>
    </rPh>
    <rPh sb="27" eb="29">
      <t>イタク</t>
    </rPh>
    <phoneticPr fontId="1"/>
  </si>
  <si>
    <t>協同エンジニアリング㈱</t>
    <rPh sb="0" eb="2">
      <t>キョウドウ</t>
    </rPh>
    <phoneticPr fontId="1"/>
  </si>
  <si>
    <t>九州地方整備局</t>
    <phoneticPr fontId="1"/>
  </si>
  <si>
    <t>令和3年度九州管内路面下空洞調査業務</t>
    <phoneticPr fontId="1"/>
  </si>
  <si>
    <t>希望制指名競争入札</t>
    <phoneticPr fontId="1"/>
  </si>
  <si>
    <t>路面下空洞調査委託</t>
    <phoneticPr fontId="1"/>
  </si>
  <si>
    <t>㈱テクノコンサルタント</t>
    <phoneticPr fontId="1"/>
  </si>
  <si>
    <t>直方・京築・北九州・田川地区路面下空洞調査業務委託</t>
    <phoneticPr fontId="1"/>
  </si>
  <si>
    <t>福岡・飯塚・那珂地区路面下空洞調査業務委託</t>
    <phoneticPr fontId="1"/>
  </si>
  <si>
    <t>熊本市</t>
    <rPh sb="0" eb="3">
      <t>クマモトシ</t>
    </rPh>
    <phoneticPr fontId="1"/>
  </si>
  <si>
    <t>市道手取本町新市街第1号線外1路線
路面空洞化調査緊急業務委託（二次調査）</t>
    <rPh sb="32" eb="36">
      <t>ニジチョウサ</t>
    </rPh>
    <phoneticPr fontId="1"/>
  </si>
  <si>
    <t>鹿児島市</t>
    <rPh sb="0" eb="4">
      <t>カゴシマシ</t>
    </rPh>
    <phoneticPr fontId="1"/>
  </si>
  <si>
    <t>鹿児島市路面下空洞調査業務委託</t>
  </si>
  <si>
    <t>令和3年度　防点地舗宇　委　第1号　路面下空洞調査委託</t>
    <phoneticPr fontId="1"/>
  </si>
  <si>
    <t>令和3年度　防点加地舗玖委　第200ー2号　路面下空洞調査委託</t>
    <phoneticPr fontId="1"/>
  </si>
  <si>
    <t>21市内路面下空洞調査業務</t>
    <phoneticPr fontId="1"/>
  </si>
  <si>
    <t>九州地方整備局</t>
    <rPh sb="0" eb="7">
      <t>キュウシュウチホウセイビキョク</t>
    </rPh>
    <phoneticPr fontId="1"/>
  </si>
  <si>
    <t>令和3年度鹿児島東西道路路面下空洞調査業務</t>
    <phoneticPr fontId="1"/>
  </si>
  <si>
    <t>令和3年度　防点地舗高委　第1ー2号　路面下空洞調査業務委託</t>
    <phoneticPr fontId="1"/>
  </si>
  <si>
    <t>令和3年度　舗修単債佐委　第1号　路面下空洞調査業務委託</t>
    <phoneticPr fontId="1"/>
  </si>
  <si>
    <t>令和3年度　沖縄市内路面下空洞調査業務委託</t>
  </si>
  <si>
    <t>㈱精巧エンジニアリング</t>
    <phoneticPr fontId="1"/>
  </si>
  <si>
    <t>令和3年度　防点国舗竹　委　第1ー2号　路面下空洞調査委託</t>
    <phoneticPr fontId="1"/>
  </si>
  <si>
    <t>令和3年度　防点加地舗別委　第200ー2号　路面下空洞調査委託</t>
    <phoneticPr fontId="1"/>
  </si>
  <si>
    <t>令和3年度　防点国舗中　委　第1号　路面下空洞調査委託</t>
    <phoneticPr fontId="1"/>
  </si>
  <si>
    <t>令和3年度　防点地舗国　委　第1ー2号　路面下空洞調査委託</t>
    <rPh sb="20" eb="29">
      <t>ロメンシタクウドウチョウサイタク</t>
    </rPh>
    <phoneticPr fontId="1"/>
  </si>
  <si>
    <t>飯塚市</t>
    <rPh sb="0" eb="3">
      <t>イイヅカシ</t>
    </rPh>
    <phoneticPr fontId="1"/>
  </si>
  <si>
    <t>片島・平恒線外2路線路面下空洞化調査業務委託</t>
    <phoneticPr fontId="1"/>
  </si>
  <si>
    <t>中心市街地路面下空洞調査緊急業務委託</t>
    <phoneticPr fontId="1"/>
  </si>
  <si>
    <t>太宰府市</t>
    <rPh sb="0" eb="4">
      <t>ダザイフシ</t>
    </rPh>
    <phoneticPr fontId="1"/>
  </si>
  <si>
    <t>令和3年度市内道路路面下空洞調査業務委託</t>
    <phoneticPr fontId="1"/>
  </si>
  <si>
    <t>中部管内路面下空洞調査設計業務委託(R3)</t>
    <phoneticPr fontId="1"/>
  </si>
  <si>
    <t>㈱岩下建技コンサルタント</t>
    <rPh sb="1" eb="3">
      <t>イワシタ</t>
    </rPh>
    <rPh sb="3" eb="5">
      <t>ケンギ</t>
    </rPh>
    <phoneticPr fontId="1"/>
  </si>
  <si>
    <t>令和3年度　防点加地舗国委　第200ー2号　路面下空洞調査委託</t>
    <phoneticPr fontId="1"/>
  </si>
  <si>
    <t>令和3年度　防点加地舗国委　第200号　路面下空洞調査委託</t>
    <phoneticPr fontId="1"/>
  </si>
  <si>
    <t>令和3年度　防点加国舗宇委　第200号　路面下空洞調査委託</t>
    <phoneticPr fontId="1"/>
  </si>
  <si>
    <t>基礎地盤コンサルタンツ㈱</t>
    <phoneticPr fontId="1"/>
  </si>
  <si>
    <t>令和3年度　防点加地舗高委　第200ー2号　路面下空洞調査業務委託</t>
    <phoneticPr fontId="1"/>
  </si>
  <si>
    <t>令和3年度　防点加地舗竹委　第200号　路面下空洞調査委託</t>
    <phoneticPr fontId="1"/>
  </si>
  <si>
    <t>令和3年度　防点加地舗高委　第200ー3号　路面下空洞調査業務委託</t>
    <phoneticPr fontId="1"/>
  </si>
  <si>
    <t>令和4年度九州管内路面下空洞調査業務</t>
    <phoneticPr fontId="1"/>
  </si>
  <si>
    <t>令和3年度　防点加地舗委　第200ー3号　路面下空洞調査委託</t>
    <phoneticPr fontId="1"/>
  </si>
  <si>
    <t>令和3年度　防点加地舗野　委　第200号　路面下空洞調査委託</t>
    <phoneticPr fontId="1"/>
  </si>
  <si>
    <t>令和3年度　防点加地舗佐委　第200号　路面下空洞調査業務委託</t>
    <phoneticPr fontId="1"/>
  </si>
  <si>
    <t>沖縄総合事務局</t>
    <rPh sb="0" eb="7">
      <t>オキナワソウゴウジムキョク</t>
    </rPh>
    <phoneticPr fontId="1"/>
  </si>
  <si>
    <t>令和4年度管内路面下空洞調査業務</t>
    <phoneticPr fontId="1"/>
  </si>
  <si>
    <t>道路保全 第9908030-053号　武雄多久線他道路橋りょう保全委託
(路面空洞調査)</t>
    <phoneticPr fontId="1"/>
  </si>
  <si>
    <t>令和4年度 大分市路面下空洞調査業務委託</t>
    <phoneticPr fontId="1"/>
  </si>
  <si>
    <t>久留米地区路面下空洞調査業務委託</t>
    <phoneticPr fontId="1"/>
  </si>
  <si>
    <t>南筑後・八女地区路面下空洞調査業務委託</t>
    <phoneticPr fontId="1"/>
  </si>
  <si>
    <t>令和4年度　防点加地舗高委　第200-4号　路面下空洞化調査業務委託</t>
    <phoneticPr fontId="1"/>
  </si>
  <si>
    <t>令和4年度　防点地舗玖　委　第1号　路面下空洞調査委託</t>
    <phoneticPr fontId="1"/>
  </si>
  <si>
    <t>令和4年度　防点国舗大委　第1号　路面下空洞調査委託</t>
    <phoneticPr fontId="1"/>
  </si>
  <si>
    <t>路面下空洞調査業務委託</t>
    <rPh sb="0" eb="2">
      <t>ロメン</t>
    </rPh>
    <rPh sb="2" eb="3">
      <t>カ</t>
    </rPh>
    <rPh sb="3" eb="5">
      <t>クウドウ</t>
    </rPh>
    <rPh sb="5" eb="7">
      <t>チョウサ</t>
    </rPh>
    <rPh sb="7" eb="9">
      <t>ギョウム</t>
    </rPh>
    <rPh sb="9" eb="11">
      <t>イタク</t>
    </rPh>
    <phoneticPr fontId="1"/>
  </si>
  <si>
    <t>健軍商店街路面下空洞調査業務委託</t>
    <phoneticPr fontId="1"/>
  </si>
  <si>
    <t>令和4年度　防点加地舗別委　第200号　路面下空洞調査委託</t>
    <phoneticPr fontId="1"/>
  </si>
  <si>
    <t>令和4年度　防点国舗大委　第1ー2号　路面下空洞調査委託</t>
    <phoneticPr fontId="1"/>
  </si>
  <si>
    <t>令和4年度　防点加地舗竹委　第200ー2号　路面下空洞調査委託</t>
    <phoneticPr fontId="1"/>
  </si>
  <si>
    <t>熊本市北区役所駐車場内路面下空洞調査緊急業務委託</t>
    <phoneticPr fontId="1"/>
  </si>
  <si>
    <t>令和4年度　港起債　佐委　第14号　路面下空洞調査業務委託</t>
    <phoneticPr fontId="1"/>
  </si>
  <si>
    <t>群馬県庁</t>
    <rPh sb="0" eb="3">
      <t>グンマケン</t>
    </rPh>
    <rPh sb="3" eb="4">
      <t>チョウ</t>
    </rPh>
    <phoneticPr fontId="1"/>
  </si>
  <si>
    <t>神奈川県庁</t>
    <phoneticPr fontId="1"/>
  </si>
  <si>
    <t>千葉県庁</t>
    <rPh sb="0" eb="4">
      <t>チバケンチョウ</t>
    </rPh>
    <phoneticPr fontId="1"/>
  </si>
  <si>
    <t>㈱ウオールナット</t>
    <phoneticPr fontId="1"/>
  </si>
  <si>
    <t>関東地方整備局</t>
    <rPh sb="0" eb="2">
      <t>カントウ</t>
    </rPh>
    <rPh sb="2" eb="7">
      <t>チホウセイビキョク</t>
    </rPh>
    <phoneticPr fontId="6"/>
  </si>
  <si>
    <t>R3路面下空洞探査業務</t>
    <phoneticPr fontId="1"/>
  </si>
  <si>
    <t>墨田区役所</t>
    <rPh sb="0" eb="3">
      <t>スミダク</t>
    </rPh>
    <rPh sb="3" eb="5">
      <t>ヤクショ</t>
    </rPh>
    <phoneticPr fontId="1"/>
  </si>
  <si>
    <t>企画競争（入札・コンペ・プロポーザル）</t>
    <rPh sb="0" eb="4">
      <t>キカクキョウソウ</t>
    </rPh>
    <rPh sb="5" eb="7">
      <t>ニュウサツ</t>
    </rPh>
    <phoneticPr fontId="1"/>
  </si>
  <si>
    <t>さいたま市役所</t>
    <rPh sb="4" eb="5">
      <t>シ</t>
    </rPh>
    <rPh sb="5" eb="7">
      <t>ヤクショ</t>
    </rPh>
    <phoneticPr fontId="6"/>
  </si>
  <si>
    <t>国立市役所</t>
    <rPh sb="0" eb="2">
      <t>クニタチ</t>
    </rPh>
    <rPh sb="2" eb="3">
      <t>シ</t>
    </rPh>
    <rPh sb="3" eb="5">
      <t>ヤクショ</t>
    </rPh>
    <phoneticPr fontId="6"/>
  </si>
  <si>
    <t>令和3年度海岸三丁目路面目視及び路面下空洞調査</t>
    <phoneticPr fontId="1"/>
  </si>
  <si>
    <t>㈱アクシス</t>
    <phoneticPr fontId="1"/>
  </si>
  <si>
    <t>中央区役所</t>
    <rPh sb="0" eb="5">
      <t>チュウオウクヤクショ</t>
    </rPh>
    <phoneticPr fontId="1"/>
  </si>
  <si>
    <t>路面下空洞調査委託【2021-00057】</t>
    <phoneticPr fontId="1"/>
  </si>
  <si>
    <t>令和3年度路面下空洞調査委託</t>
    <phoneticPr fontId="1"/>
  </si>
  <si>
    <t>千代田区役所</t>
    <rPh sb="0" eb="6">
      <t>チヨダクヤクショ</t>
    </rPh>
    <phoneticPr fontId="1"/>
  </si>
  <si>
    <t>埼玉県庁</t>
    <phoneticPr fontId="1"/>
  </si>
  <si>
    <t>災害防除工事(路面下空洞調査業務委託)</t>
    <phoneticPr fontId="1"/>
  </si>
  <si>
    <t>㈱日さく</t>
    <rPh sb="1" eb="2">
      <t>ヒ</t>
    </rPh>
    <phoneticPr fontId="1"/>
  </si>
  <si>
    <t>路面下空洞調査業務委託(その3)</t>
    <phoneticPr fontId="1"/>
  </si>
  <si>
    <t>路面下空洞調査業務委託(その2)</t>
    <phoneticPr fontId="1"/>
  </si>
  <si>
    <t>川崎地質㈱</t>
    <rPh sb="0" eb="2">
      <t>カワサキ</t>
    </rPh>
    <rPh sb="2" eb="4">
      <t>チシツ</t>
    </rPh>
    <phoneticPr fontId="6"/>
  </si>
  <si>
    <t>路面下空洞調査業務委託(その1)</t>
    <phoneticPr fontId="1"/>
  </si>
  <si>
    <t>路面下空洞調査業務委託(3-1)</t>
    <phoneticPr fontId="1"/>
  </si>
  <si>
    <t>台東区役所</t>
    <rPh sb="0" eb="5">
      <t>タイトウクヤクショ</t>
    </rPh>
    <phoneticPr fontId="1"/>
  </si>
  <si>
    <t>路面下空洞調査(3母の1)評議平・西浦</t>
    <phoneticPr fontId="1"/>
  </si>
  <si>
    <t>相模原市役所</t>
    <rPh sb="0" eb="6">
      <t>サガミハラシヤクショ</t>
    </rPh>
    <phoneticPr fontId="1"/>
  </si>
  <si>
    <t>群馬県庁</t>
    <rPh sb="0" eb="4">
      <t>グンマケンチョウ</t>
    </rPh>
    <phoneticPr fontId="1"/>
  </si>
  <si>
    <t>令和3年度 路面下空洞調査業務委託</t>
    <phoneticPr fontId="1"/>
  </si>
  <si>
    <t>路面下空洞調査委託(道管の30)(単価契約)</t>
    <phoneticPr fontId="1"/>
  </si>
  <si>
    <t>路面下空洞追跡調査業務委託</t>
    <phoneticPr fontId="1"/>
  </si>
  <si>
    <t>㈱舘建設</t>
    <phoneticPr fontId="1"/>
  </si>
  <si>
    <t>川崎市役所</t>
    <rPh sb="0" eb="5">
      <t>カワサキシヤクショ</t>
    </rPh>
    <phoneticPr fontId="1"/>
  </si>
  <si>
    <t>令和3年度路面下空洞調査業務委託</t>
    <phoneticPr fontId="1"/>
  </si>
  <si>
    <t>防災・安全交付金(道路ストック)委託(小室町・路面下空洞調査)</t>
    <phoneticPr fontId="1"/>
  </si>
  <si>
    <t>㈱ダイヤコンサルタント</t>
    <phoneticPr fontId="1"/>
  </si>
  <si>
    <t>成田市役所</t>
    <rPh sb="0" eb="2">
      <t>ナリタ</t>
    </rPh>
    <rPh sb="2" eb="5">
      <t>シヤクショ</t>
    </rPh>
    <phoneticPr fontId="1"/>
  </si>
  <si>
    <t>路面下空洞調査業務委託(加良部飯仲線)</t>
    <phoneticPr fontId="1"/>
  </si>
  <si>
    <t>さいたま市役所</t>
    <rPh sb="4" eb="7">
      <t>シヤクショ</t>
    </rPh>
    <phoneticPr fontId="1"/>
  </si>
  <si>
    <t>路面下空洞調査計画策定業務</t>
    <phoneticPr fontId="1"/>
  </si>
  <si>
    <t>一般競争入札</t>
    <rPh sb="0" eb="2">
      <t>イッパン</t>
    </rPh>
    <rPh sb="2" eb="4">
      <t>キョウソウ</t>
    </rPh>
    <rPh sb="4" eb="6">
      <t>ニュウサツ</t>
    </rPh>
    <phoneticPr fontId="1"/>
  </si>
  <si>
    <t>文京区役所</t>
    <rPh sb="0" eb="3">
      <t>ブンキョウク</t>
    </rPh>
    <rPh sb="3" eb="5">
      <t>ヤクショ</t>
    </rPh>
    <phoneticPr fontId="6"/>
  </si>
  <si>
    <t>防災・安全交付金(道路ストック)及び県単舗装道路修繕合併委託
(路面下空洞調査)</t>
    <phoneticPr fontId="1"/>
  </si>
  <si>
    <t>神奈川県庁</t>
    <rPh sb="0" eb="5">
      <t>カナガワケンチョウ</t>
    </rPh>
    <phoneticPr fontId="1"/>
  </si>
  <si>
    <t>(県土経2-20)令和3年度 路面下空洞調査業務委託</t>
    <phoneticPr fontId="1"/>
  </si>
  <si>
    <t>越谷市役所</t>
    <rPh sb="0" eb="5">
      <t>コシガヤシヤクショ</t>
    </rPh>
    <phoneticPr fontId="1"/>
  </si>
  <si>
    <t>令和3年度臨港道路路面下空洞調査委託</t>
    <phoneticPr fontId="1"/>
  </si>
  <si>
    <t>大和探査技術㈱</t>
    <rPh sb="0" eb="2">
      <t>ダイワ</t>
    </rPh>
    <rPh sb="2" eb="4">
      <t>タンサ</t>
    </rPh>
    <rPh sb="4" eb="6">
      <t>ギジュツ</t>
    </rPh>
    <phoneticPr fontId="6"/>
  </si>
  <si>
    <t>さいたま市役所</t>
    <rPh sb="4" eb="5">
      <t>シ</t>
    </rPh>
    <rPh sb="5" eb="7">
      <t>ヤクショ</t>
    </rPh>
    <phoneticPr fontId="1"/>
  </si>
  <si>
    <t>令和3年度路面下空洞調査業務</t>
    <phoneticPr fontId="1"/>
  </si>
  <si>
    <t>応用地質㈱</t>
    <phoneticPr fontId="1"/>
  </si>
  <si>
    <t>伊勢崎市役所</t>
    <rPh sb="0" eb="6">
      <t>イセサキシヤクショ</t>
    </rPh>
    <phoneticPr fontId="1"/>
  </si>
  <si>
    <t>越前屋試錐工業㈱</t>
    <phoneticPr fontId="1"/>
  </si>
  <si>
    <t>目黒出張所管内路面下空洞調査工</t>
    <phoneticPr fontId="1"/>
  </si>
  <si>
    <t>アイレック技建㈱</t>
    <rPh sb="5" eb="7">
      <t>ギケン</t>
    </rPh>
    <phoneticPr fontId="1"/>
  </si>
  <si>
    <t>八千代市役所</t>
    <rPh sb="0" eb="6">
      <t>ヤチヨシヤクショ</t>
    </rPh>
    <phoneticPr fontId="1"/>
  </si>
  <si>
    <t>大和探査技術㈱</t>
    <rPh sb="0" eb="4">
      <t>ダイワタンサ</t>
    </rPh>
    <rPh sb="4" eb="6">
      <t>ギジュツ</t>
    </rPh>
    <phoneticPr fontId="1"/>
  </si>
  <si>
    <t>路面下空洞調査委託(単価契約)</t>
    <phoneticPr fontId="1"/>
  </si>
  <si>
    <t>見積(オープンカウンター)</t>
    <phoneticPr fontId="1"/>
  </si>
  <si>
    <t>渋谷区役所</t>
    <rPh sb="0" eb="5">
      <t>シブヤクヤクショ</t>
    </rPh>
    <phoneticPr fontId="1"/>
  </si>
  <si>
    <t>南部流域鴨川幹線圧送管路面下空洞化調査業務委託</t>
    <phoneticPr fontId="1"/>
  </si>
  <si>
    <t>世田谷区役所</t>
    <rPh sb="0" eb="4">
      <t>セタガヤク</t>
    </rPh>
    <rPh sb="4" eb="6">
      <t>ヤクショ</t>
    </rPh>
    <phoneticPr fontId="1"/>
  </si>
  <si>
    <t>高崎市役所</t>
    <rPh sb="0" eb="3">
      <t>タカサキシ</t>
    </rPh>
    <rPh sb="3" eb="5">
      <t>ヤクショ</t>
    </rPh>
    <phoneticPr fontId="1"/>
  </si>
  <si>
    <t>路面下空洞調査業務</t>
    <phoneticPr fontId="1"/>
  </si>
  <si>
    <t>ニチレキ㈱</t>
    <phoneticPr fontId="1"/>
  </si>
  <si>
    <t>和光市役所</t>
    <rPh sb="0" eb="5">
      <t>ワコウシヤクショ</t>
    </rPh>
    <phoneticPr fontId="1"/>
  </si>
  <si>
    <t>路面下空洞化調査業務委託</t>
    <phoneticPr fontId="1"/>
  </si>
  <si>
    <t>練馬区役所</t>
    <rPh sb="0" eb="5">
      <t>ネリマクヤクショ</t>
    </rPh>
    <phoneticPr fontId="1"/>
  </si>
  <si>
    <t>令和3年路面下空洞調査業務</t>
    <phoneticPr fontId="1"/>
  </si>
  <si>
    <t>応用地質㈱</t>
    <rPh sb="0" eb="5">
      <t>オウヨウチシツカブ</t>
    </rPh>
    <phoneticPr fontId="1"/>
  </si>
  <si>
    <t>路面下空洞調査委託(道管の多摩部その1)(単価契約)</t>
    <phoneticPr fontId="1"/>
  </si>
  <si>
    <t>令和4年度臨港道路路面下空洞調査委託</t>
    <phoneticPr fontId="1"/>
  </si>
  <si>
    <t>路面下空洞調査業務委託(その4)</t>
    <phoneticPr fontId="1"/>
  </si>
  <si>
    <t>川崎地質㈱</t>
    <rPh sb="0" eb="4">
      <t>カワサキチシツ</t>
    </rPh>
    <phoneticPr fontId="1"/>
  </si>
  <si>
    <t>サンコーコンサルタント㈱</t>
    <phoneticPr fontId="1"/>
  </si>
  <si>
    <t>国際航業㈱</t>
    <rPh sb="0" eb="2">
      <t>コクサイ</t>
    </rPh>
    <rPh sb="2" eb="4">
      <t>コウギョウ</t>
    </rPh>
    <phoneticPr fontId="6"/>
  </si>
  <si>
    <t>路面下空洞調査業務(第319号)</t>
    <phoneticPr fontId="1"/>
  </si>
  <si>
    <t>稲城市役所</t>
    <rPh sb="0" eb="3">
      <t>イナギシ</t>
    </rPh>
    <rPh sb="3" eb="5">
      <t>ヤクショ</t>
    </rPh>
    <phoneticPr fontId="1"/>
  </si>
  <si>
    <t>国立市役所</t>
    <rPh sb="0" eb="5">
      <t>クニタチシヤクショ</t>
    </rPh>
    <phoneticPr fontId="1"/>
  </si>
  <si>
    <t>令和4年度路面下空洞調査委託</t>
    <phoneticPr fontId="1"/>
  </si>
  <si>
    <t>東松山市役所</t>
    <rPh sb="0" eb="1">
      <t>ヒガシ</t>
    </rPh>
    <rPh sb="1" eb="3">
      <t>マツヤマ</t>
    </rPh>
    <rPh sb="3" eb="6">
      <t>シヤクショ</t>
    </rPh>
    <phoneticPr fontId="1"/>
  </si>
  <si>
    <t>R4路面下空洞化調査業務</t>
    <phoneticPr fontId="1"/>
  </si>
  <si>
    <t>荒川区役所</t>
    <rPh sb="0" eb="5">
      <t>アラカワクヤクショ</t>
    </rPh>
    <phoneticPr fontId="1"/>
  </si>
  <si>
    <t>北区役所</t>
    <rPh sb="0" eb="4">
      <t>キタクヤクショ</t>
    </rPh>
    <phoneticPr fontId="1"/>
  </si>
  <si>
    <t>路面下空洞調査委託その1</t>
    <phoneticPr fontId="1"/>
  </si>
  <si>
    <t>志木市役所</t>
    <rPh sb="0" eb="5">
      <t>シキシヤクショ</t>
    </rPh>
    <phoneticPr fontId="1"/>
  </si>
  <si>
    <t>多摩川上流幹線路面下空洞緊急調査</t>
    <phoneticPr fontId="1"/>
  </si>
  <si>
    <t>台東区役所</t>
    <rPh sb="0" eb="3">
      <t>タイトウク</t>
    </rPh>
    <rPh sb="3" eb="5">
      <t>ヤクショ</t>
    </rPh>
    <phoneticPr fontId="1"/>
  </si>
  <si>
    <t>路面下空洞調査委託(単価)</t>
    <phoneticPr fontId="1"/>
  </si>
  <si>
    <t>逗子市役所</t>
    <rPh sb="0" eb="5">
      <t>ズシシヤクショ</t>
    </rPh>
    <phoneticPr fontId="1"/>
  </si>
  <si>
    <t>池子60号路面下空洞化調査業務委託</t>
    <phoneticPr fontId="1"/>
  </si>
  <si>
    <t>藤沢市役所</t>
    <rPh sb="0" eb="5">
      <t>フジサワシヤクショ</t>
    </rPh>
    <phoneticPr fontId="1"/>
  </si>
  <si>
    <t>【総合評価競争入札】路面下空洞調査委託</t>
    <phoneticPr fontId="1"/>
  </si>
  <si>
    <t>東久留米市役所</t>
    <rPh sb="0" eb="5">
      <t>ヒガシクルメシ</t>
    </rPh>
    <rPh sb="5" eb="7">
      <t>ヤクショ</t>
    </rPh>
    <phoneticPr fontId="1"/>
  </si>
  <si>
    <t>4.市道路面下空洞調査委託</t>
    <phoneticPr fontId="1"/>
  </si>
  <si>
    <t>神栖市役所</t>
    <rPh sb="0" eb="3">
      <t>カミスシ</t>
    </rPh>
    <rPh sb="3" eb="5">
      <t>ヤクショ</t>
    </rPh>
    <phoneticPr fontId="1"/>
  </si>
  <si>
    <t>4神栖市道路面下空洞調査業務委託</t>
    <phoneticPr fontId="1"/>
  </si>
  <si>
    <t>希望制指名競争入札</t>
    <phoneticPr fontId="6"/>
  </si>
  <si>
    <t>㈱テクノコンサルタント</t>
    <phoneticPr fontId="6"/>
  </si>
  <si>
    <t>中央開発㈱</t>
    <rPh sb="0" eb="4">
      <t>チュウオウカイハツ</t>
    </rPh>
    <phoneticPr fontId="6"/>
  </si>
  <si>
    <t>企画競争(入札・コンペ・プロポーザル)</t>
    <rPh sb="0" eb="2">
      <t>キカク</t>
    </rPh>
    <rPh sb="2" eb="4">
      <t>キョウソウ</t>
    </rPh>
    <rPh sb="5" eb="7">
      <t>ニュウサツ</t>
    </rPh>
    <phoneticPr fontId="1"/>
  </si>
  <si>
    <t>令和3年度管内路面下空洞調査業務</t>
    <phoneticPr fontId="1"/>
  </si>
  <si>
    <t>R3</t>
    <phoneticPr fontId="6"/>
  </si>
  <si>
    <t>令和3年度　防点加地舗宇委　第200号　路面下空洞調査委託</t>
    <phoneticPr fontId="6"/>
  </si>
  <si>
    <t>令和2年度　防点国舖中　委　第1号　路面下空洞調査委託</t>
    <rPh sb="0" eb="2">
      <t>レイワ</t>
    </rPh>
    <rPh sb="3" eb="5">
      <t>ネンド</t>
    </rPh>
    <rPh sb="6" eb="7">
      <t>ボウ</t>
    </rPh>
    <rPh sb="7" eb="8">
      <t>テン</t>
    </rPh>
    <rPh sb="8" eb="9">
      <t>コク</t>
    </rPh>
    <rPh sb="9" eb="10">
      <t>ポ</t>
    </rPh>
    <rPh sb="10" eb="11">
      <t>ナカ</t>
    </rPh>
    <rPh sb="12" eb="13">
      <t>イ</t>
    </rPh>
    <rPh sb="14" eb="15">
      <t>ダイ</t>
    </rPh>
    <rPh sb="16" eb="17">
      <t>ゴウ</t>
    </rPh>
    <rPh sb="18" eb="25">
      <t>ロメンシタクウドウチョウサ</t>
    </rPh>
    <rPh sb="25" eb="27">
      <t>イタク</t>
    </rPh>
    <phoneticPr fontId="6"/>
  </si>
  <si>
    <t>令和2年度　防点国舖別　委　第1-2号　路面下空洞調査委託</t>
    <rPh sb="0" eb="2">
      <t>レイワ</t>
    </rPh>
    <rPh sb="3" eb="5">
      <t>ネンド</t>
    </rPh>
    <rPh sb="6" eb="7">
      <t>ボウ</t>
    </rPh>
    <rPh sb="7" eb="8">
      <t>テン</t>
    </rPh>
    <rPh sb="8" eb="9">
      <t>コク</t>
    </rPh>
    <rPh sb="9" eb="10">
      <t>ポ</t>
    </rPh>
    <rPh sb="10" eb="11">
      <t>ベツ</t>
    </rPh>
    <rPh sb="12" eb="13">
      <t>イ</t>
    </rPh>
    <rPh sb="14" eb="15">
      <t>ダイ</t>
    </rPh>
    <rPh sb="18" eb="19">
      <t>ゴウ</t>
    </rPh>
    <rPh sb="20" eb="27">
      <t>ロメンシタクウドウチョウサ</t>
    </rPh>
    <rPh sb="27" eb="29">
      <t>イタク</t>
    </rPh>
    <phoneticPr fontId="6"/>
  </si>
  <si>
    <t>令和2年度　防点国舖別　委　第1号　路面下空洞調査委託</t>
    <rPh sb="0" eb="2">
      <t>レイワ</t>
    </rPh>
    <rPh sb="3" eb="5">
      <t>ネンド</t>
    </rPh>
    <rPh sb="6" eb="7">
      <t>ボウ</t>
    </rPh>
    <rPh sb="7" eb="8">
      <t>テン</t>
    </rPh>
    <rPh sb="8" eb="9">
      <t>コク</t>
    </rPh>
    <rPh sb="9" eb="10">
      <t>ポ</t>
    </rPh>
    <rPh sb="10" eb="11">
      <t>ベツ</t>
    </rPh>
    <rPh sb="12" eb="13">
      <t>イ</t>
    </rPh>
    <rPh sb="14" eb="15">
      <t>ダイ</t>
    </rPh>
    <rPh sb="16" eb="17">
      <t>ゴウ</t>
    </rPh>
    <rPh sb="18" eb="25">
      <t>ロメンシタクウドウチョウサ</t>
    </rPh>
    <rPh sb="25" eb="27">
      <t>イタク</t>
    </rPh>
    <phoneticPr fontId="6"/>
  </si>
  <si>
    <t>令和2年度　防点国舖中　委　第1-2号　路面下空洞調査委託</t>
    <rPh sb="0" eb="2">
      <t>レイワ</t>
    </rPh>
    <rPh sb="3" eb="5">
      <t>ネンド</t>
    </rPh>
    <rPh sb="6" eb="7">
      <t>ボウ</t>
    </rPh>
    <rPh sb="7" eb="8">
      <t>テン</t>
    </rPh>
    <rPh sb="8" eb="9">
      <t>コク</t>
    </rPh>
    <rPh sb="9" eb="10">
      <t>ポ</t>
    </rPh>
    <rPh sb="10" eb="11">
      <t>ナカ</t>
    </rPh>
    <rPh sb="12" eb="13">
      <t>イ</t>
    </rPh>
    <rPh sb="14" eb="15">
      <t>ダイ</t>
    </rPh>
    <rPh sb="18" eb="19">
      <t>ゴウ</t>
    </rPh>
    <rPh sb="20" eb="27">
      <t>ロメンシタクウドウチョウサ</t>
    </rPh>
    <rPh sb="27" eb="29">
      <t>イタク</t>
    </rPh>
    <phoneticPr fontId="6"/>
  </si>
  <si>
    <t>令和2年度　防点国舖高委　第1号　路面下空洞調査委託</t>
    <rPh sb="0" eb="2">
      <t>レイワ</t>
    </rPh>
    <rPh sb="3" eb="5">
      <t>ネンド</t>
    </rPh>
    <rPh sb="6" eb="7">
      <t>ボウ</t>
    </rPh>
    <rPh sb="7" eb="8">
      <t>テン</t>
    </rPh>
    <rPh sb="8" eb="9">
      <t>コク</t>
    </rPh>
    <rPh sb="9" eb="10">
      <t>ポ</t>
    </rPh>
    <rPh sb="10" eb="11">
      <t>タカ</t>
    </rPh>
    <rPh sb="11" eb="12">
      <t>イ</t>
    </rPh>
    <rPh sb="13" eb="14">
      <t>ダイ</t>
    </rPh>
    <rPh sb="15" eb="16">
      <t>ゴウ</t>
    </rPh>
    <rPh sb="17" eb="24">
      <t>ロメンシタクウドウチョウサ</t>
    </rPh>
    <rPh sb="24" eb="26">
      <t>イタク</t>
    </rPh>
    <phoneticPr fontId="6"/>
  </si>
  <si>
    <t>令和2年度　防点国舖佐　委　第1号　路面下空洞調査委託</t>
    <rPh sb="0" eb="2">
      <t>レイワ</t>
    </rPh>
    <rPh sb="3" eb="5">
      <t>ネンド</t>
    </rPh>
    <rPh sb="6" eb="7">
      <t>ボウ</t>
    </rPh>
    <rPh sb="7" eb="8">
      <t>テン</t>
    </rPh>
    <rPh sb="8" eb="9">
      <t>コク</t>
    </rPh>
    <rPh sb="9" eb="10">
      <t>ポ</t>
    </rPh>
    <rPh sb="10" eb="11">
      <t>サ</t>
    </rPh>
    <rPh sb="12" eb="13">
      <t>イ</t>
    </rPh>
    <rPh sb="14" eb="15">
      <t>ダイ</t>
    </rPh>
    <rPh sb="16" eb="17">
      <t>ゴウ</t>
    </rPh>
    <rPh sb="18" eb="25">
      <t>ロメンシタクウドウチョウサ</t>
    </rPh>
    <rPh sb="25" eb="27">
      <t>イタク</t>
    </rPh>
    <phoneticPr fontId="6"/>
  </si>
  <si>
    <t>国道498号他　道路橋りょう保全委託（路面空洞調査）</t>
    <rPh sb="0" eb="2">
      <t>コクドウ</t>
    </rPh>
    <rPh sb="5" eb="6">
      <t>ゴウ</t>
    </rPh>
    <rPh sb="6" eb="7">
      <t>ホカ</t>
    </rPh>
    <rPh sb="8" eb="11">
      <t>ドウロキョウ</t>
    </rPh>
    <rPh sb="14" eb="18">
      <t>ホゼンイタク</t>
    </rPh>
    <rPh sb="19" eb="21">
      <t>ロメン</t>
    </rPh>
    <rPh sb="21" eb="23">
      <t>クウドウ</t>
    </rPh>
    <rPh sb="23" eb="25">
      <t>チョウサ</t>
    </rPh>
    <phoneticPr fontId="6"/>
  </si>
  <si>
    <t>令和2年度　防安調査　第30-3-3-A号　国道448号　
路面下空洞調査業務</t>
    <rPh sb="0" eb="2">
      <t>レイワ</t>
    </rPh>
    <rPh sb="3" eb="5">
      <t>ネンド</t>
    </rPh>
    <rPh sb="6" eb="8">
      <t>ボウアン</t>
    </rPh>
    <rPh sb="8" eb="10">
      <t>チョウサ</t>
    </rPh>
    <rPh sb="11" eb="12">
      <t>ダイ</t>
    </rPh>
    <rPh sb="20" eb="21">
      <t>ゴウ</t>
    </rPh>
    <rPh sb="22" eb="24">
      <t>コクドウ</t>
    </rPh>
    <rPh sb="27" eb="28">
      <t>ゴウ</t>
    </rPh>
    <rPh sb="30" eb="39">
      <t>ロメンシタクウドウチョウサギョウム</t>
    </rPh>
    <phoneticPr fontId="6"/>
  </si>
  <si>
    <t>令和2年度　防点加地舖佐委　第200-2号　路面下空洞調査委託</t>
    <rPh sb="0" eb="2">
      <t>レイワ</t>
    </rPh>
    <rPh sb="3" eb="5">
      <t>ネンド</t>
    </rPh>
    <rPh sb="6" eb="7">
      <t>ボウ</t>
    </rPh>
    <rPh sb="7" eb="8">
      <t>テン</t>
    </rPh>
    <rPh sb="8" eb="10">
      <t>カジ</t>
    </rPh>
    <rPh sb="10" eb="11">
      <t>ポ</t>
    </rPh>
    <rPh sb="11" eb="12">
      <t>サ</t>
    </rPh>
    <rPh sb="12" eb="13">
      <t>イ</t>
    </rPh>
    <rPh sb="14" eb="15">
      <t>ダイ</t>
    </rPh>
    <rPh sb="20" eb="21">
      <t>ゴウ</t>
    </rPh>
    <rPh sb="22" eb="29">
      <t>ロメンシタクウドウチョウサ</t>
    </rPh>
    <rPh sb="29" eb="31">
      <t>イタク</t>
    </rPh>
    <phoneticPr fontId="6"/>
  </si>
  <si>
    <t>令和2年度　防点加地舖佐委　第200　路面下空洞調査委託</t>
    <rPh sb="0" eb="2">
      <t>レイワ</t>
    </rPh>
    <rPh sb="3" eb="5">
      <t>ネンド</t>
    </rPh>
    <rPh sb="6" eb="7">
      <t>ボウ</t>
    </rPh>
    <rPh sb="7" eb="8">
      <t>テン</t>
    </rPh>
    <rPh sb="8" eb="10">
      <t>カジ</t>
    </rPh>
    <rPh sb="10" eb="11">
      <t>ポ</t>
    </rPh>
    <rPh sb="11" eb="12">
      <t>サ</t>
    </rPh>
    <rPh sb="12" eb="13">
      <t>イ</t>
    </rPh>
    <rPh sb="14" eb="15">
      <t>ダイ</t>
    </rPh>
    <rPh sb="19" eb="26">
      <t>ロメンシタクウドウチョウサ</t>
    </rPh>
    <rPh sb="26" eb="28">
      <t>イタク</t>
    </rPh>
    <phoneticPr fontId="6"/>
  </si>
  <si>
    <t>協同エンジニアリング㈱</t>
    <rPh sb="0" eb="2">
      <t>キョウドウ</t>
    </rPh>
    <phoneticPr fontId="6"/>
  </si>
  <si>
    <t>令和2年度 防点加国舗別委　第 200 号　路面下空洞調査委託　</t>
    <rPh sb="22" eb="29">
      <t>ロメンシタクウドウチョウサ</t>
    </rPh>
    <rPh sb="29" eb="31">
      <t>イタク</t>
    </rPh>
    <phoneticPr fontId="6"/>
  </si>
  <si>
    <t>令和2年度 防点加国舗別委　第 200号　路面下空洞調査委託　</t>
    <rPh sb="21" eb="28">
      <t>ロメンシタクウドウチョウサ</t>
    </rPh>
    <rPh sb="28" eb="30">
      <t>イタク</t>
    </rPh>
    <phoneticPr fontId="6"/>
  </si>
  <si>
    <t>市道手取本町新市街第1号線外1路線
路面空洞化調査緊急業務委託</t>
    <phoneticPr fontId="6"/>
  </si>
  <si>
    <t>協同エンジニアリング㈱</t>
    <phoneticPr fontId="1"/>
  </si>
  <si>
    <t>南さつま市役所</t>
    <rPh sb="0" eb="1">
      <t>ミナミ</t>
    </rPh>
    <rPh sb="4" eb="5">
      <t>シ</t>
    </rPh>
    <rPh sb="5" eb="7">
      <t>ヤクショ</t>
    </rPh>
    <phoneticPr fontId="6"/>
  </si>
  <si>
    <t>大分市役所</t>
    <phoneticPr fontId="6"/>
  </si>
  <si>
    <t>宮崎市役所</t>
    <phoneticPr fontId="6"/>
  </si>
  <si>
    <t>古賀市役所</t>
    <phoneticPr fontId="6"/>
  </si>
  <si>
    <t>大野城市役所</t>
    <rPh sb="0" eb="2">
      <t>オオノ</t>
    </rPh>
    <rPh sb="2" eb="3">
      <t>シロ</t>
    </rPh>
    <rPh sb="3" eb="4">
      <t>シ</t>
    </rPh>
    <phoneticPr fontId="6"/>
  </si>
  <si>
    <t>熊本市役所</t>
    <rPh sb="0" eb="2">
      <t>クマモト</t>
    </rPh>
    <rPh sb="2" eb="3">
      <t>シ</t>
    </rPh>
    <rPh sb="3" eb="5">
      <t>ヤクショ</t>
    </rPh>
    <phoneticPr fontId="6"/>
  </si>
  <si>
    <t>宇土市役所</t>
    <rPh sb="0" eb="3">
      <t>ウトシ</t>
    </rPh>
    <rPh sb="3" eb="5">
      <t>ヤクショ</t>
    </rPh>
    <phoneticPr fontId="6"/>
  </si>
  <si>
    <t>H29</t>
    <phoneticPr fontId="1"/>
  </si>
  <si>
    <t>路面下空洞調査業務委託(その１)</t>
    <phoneticPr fontId="1"/>
  </si>
  <si>
    <t>基礎地盤コンサルタンツ</t>
    <phoneticPr fontId="1"/>
  </si>
  <si>
    <t>路面下空洞調査業務委託(その２)</t>
    <phoneticPr fontId="1"/>
  </si>
  <si>
    <t>路面下空洞調査業務委託(その３)</t>
    <phoneticPr fontId="1"/>
  </si>
  <si>
    <t>中央開発株式会社</t>
    <phoneticPr fontId="1"/>
  </si>
  <si>
    <t>応用地質</t>
    <phoneticPr fontId="1"/>
  </si>
  <si>
    <t>一般競争入札
(総合評価落札方式)</t>
    <phoneticPr fontId="6"/>
  </si>
  <si>
    <t>H30</t>
    <phoneticPr fontId="1"/>
  </si>
  <si>
    <t>平成 29・30 年度横浜市一般競争入札</t>
    <phoneticPr fontId="6"/>
  </si>
  <si>
    <t>千葉県庁</t>
    <rPh sb="0" eb="3">
      <t>チバケン</t>
    </rPh>
    <rPh sb="3" eb="4">
      <t>チョウ</t>
    </rPh>
    <phoneticPr fontId="1"/>
  </si>
  <si>
    <t>防災・安全交付金(道路ストック点検)委託(路面下空洞調査その2)</t>
    <rPh sb="0" eb="2">
      <t>ボウサイ</t>
    </rPh>
    <rPh sb="3" eb="5">
      <t>アンゼン</t>
    </rPh>
    <rPh sb="5" eb="8">
      <t>コウフキン</t>
    </rPh>
    <rPh sb="9" eb="11">
      <t>ドウロ</t>
    </rPh>
    <rPh sb="15" eb="17">
      <t>テンケン</t>
    </rPh>
    <rPh sb="18" eb="20">
      <t>イタク</t>
    </rPh>
    <rPh sb="21" eb="23">
      <t>ロメン</t>
    </rPh>
    <rPh sb="23" eb="24">
      <t>シタ</t>
    </rPh>
    <rPh sb="24" eb="26">
      <t>クウドウ</t>
    </rPh>
    <rPh sb="26" eb="28">
      <t>チョウサ</t>
    </rPh>
    <phoneticPr fontId="1"/>
  </si>
  <si>
    <t>ジオ・サーチ(株)</t>
    <rPh sb="6" eb="9">
      <t>カブ</t>
    </rPh>
    <phoneticPr fontId="1"/>
  </si>
  <si>
    <t>防災・安全交付金(道路ストック点検)委託(路面下空洞調査)</t>
    <rPh sb="0" eb="2">
      <t>ボウサイ</t>
    </rPh>
    <rPh sb="3" eb="5">
      <t>アンゼン</t>
    </rPh>
    <rPh sb="5" eb="8">
      <t>コウフキン</t>
    </rPh>
    <rPh sb="9" eb="11">
      <t>ドウロ</t>
    </rPh>
    <rPh sb="15" eb="17">
      <t>テンケン</t>
    </rPh>
    <rPh sb="18" eb="20">
      <t>イタク</t>
    </rPh>
    <rPh sb="21" eb="23">
      <t>ロメン</t>
    </rPh>
    <rPh sb="23" eb="24">
      <t>シタ</t>
    </rPh>
    <rPh sb="24" eb="26">
      <t>クウドウ</t>
    </rPh>
    <rPh sb="26" eb="28">
      <t>チョウサ</t>
    </rPh>
    <phoneticPr fontId="1"/>
  </si>
  <si>
    <t>応用地質株式会社</t>
    <rPh sb="0" eb="8">
      <t>オウヨウチシツカブシキガイシャ</t>
    </rPh>
    <phoneticPr fontId="1"/>
  </si>
  <si>
    <t>路面性状調査及び道路空洞調査業務委託</t>
    <rPh sb="0" eb="2">
      <t>ロメン</t>
    </rPh>
    <rPh sb="2" eb="3">
      <t>セイ</t>
    </rPh>
    <rPh sb="3" eb="4">
      <t>ジョウ</t>
    </rPh>
    <rPh sb="4" eb="6">
      <t>チョウサ</t>
    </rPh>
    <rPh sb="6" eb="7">
      <t>オヨ</t>
    </rPh>
    <rPh sb="8" eb="10">
      <t>ドウロ</t>
    </rPh>
    <rPh sb="10" eb="12">
      <t>クウドウ</t>
    </rPh>
    <rPh sb="12" eb="14">
      <t>チョウサ</t>
    </rPh>
    <rPh sb="14" eb="16">
      <t>ギョウム</t>
    </rPh>
    <rPh sb="16" eb="18">
      <t>イタク</t>
    </rPh>
    <phoneticPr fontId="1"/>
  </si>
  <si>
    <t>路面下空洞調査業務委託</t>
    <rPh sb="0" eb="11">
      <t>ロメンシタクウドウチョウサギョウムイタク</t>
    </rPh>
    <phoneticPr fontId="1"/>
  </si>
  <si>
    <t>(株)三井E&amp;Sテクニカルサーチ</t>
    <rPh sb="0" eb="3">
      <t>カブ</t>
    </rPh>
    <rPh sb="3" eb="5">
      <t>ミツイ</t>
    </rPh>
    <phoneticPr fontId="1"/>
  </si>
  <si>
    <t>平成30年度路面下空洞調査業務委託</t>
    <rPh sb="0" eb="2">
      <t>ヘイセイ</t>
    </rPh>
    <rPh sb="4" eb="6">
      <t>ネンド</t>
    </rPh>
    <rPh sb="6" eb="8">
      <t>ロメン</t>
    </rPh>
    <rPh sb="8" eb="9">
      <t>シタ</t>
    </rPh>
    <rPh sb="9" eb="11">
      <t>クウドウ</t>
    </rPh>
    <rPh sb="11" eb="13">
      <t>チョウサ</t>
    </rPh>
    <rPh sb="13" eb="17">
      <t>ギョウムイタク</t>
    </rPh>
    <phoneticPr fontId="1"/>
  </si>
  <si>
    <t>土浦市路面下空洞調査委託</t>
    <rPh sb="0" eb="3">
      <t>ツチウラシ</t>
    </rPh>
    <rPh sb="3" eb="5">
      <t>ロメン</t>
    </rPh>
    <rPh sb="5" eb="6">
      <t>シタ</t>
    </rPh>
    <rPh sb="6" eb="8">
      <t>クウドウ</t>
    </rPh>
    <rPh sb="8" eb="10">
      <t>チョウサ</t>
    </rPh>
    <rPh sb="10" eb="12">
      <t>イタク</t>
    </rPh>
    <phoneticPr fontId="1"/>
  </si>
  <si>
    <t>不明</t>
    <rPh sb="0" eb="2">
      <t>フメイ</t>
    </rPh>
    <phoneticPr fontId="1"/>
  </si>
  <si>
    <t>H30路面下空洞探査業務</t>
    <rPh sb="3" eb="5">
      <t>ロメン</t>
    </rPh>
    <rPh sb="5" eb="6">
      <t>シタ</t>
    </rPh>
    <rPh sb="6" eb="8">
      <t>クウドウ</t>
    </rPh>
    <rPh sb="8" eb="10">
      <t>タンサ</t>
    </rPh>
    <rPh sb="10" eb="12">
      <t>ギョウム</t>
    </rPh>
    <phoneticPr fontId="1"/>
  </si>
  <si>
    <t>(株)アースリサーチ</t>
    <rPh sb="0" eb="3">
      <t>カブ</t>
    </rPh>
    <phoneticPr fontId="1"/>
  </si>
  <si>
    <t>川崎地質(株)</t>
    <rPh sb="0" eb="2">
      <t>カワサキ</t>
    </rPh>
    <rPh sb="2" eb="4">
      <t>チシツ</t>
    </rPh>
    <rPh sb="4" eb="7">
      <t>カブ</t>
    </rPh>
    <phoneticPr fontId="1"/>
  </si>
  <si>
    <t>指名競争入札</t>
    <rPh sb="0" eb="4">
      <t>シメイキョウソウ</t>
    </rPh>
    <rPh sb="4" eb="6">
      <t>ニュウサツ</t>
    </rPh>
    <phoneticPr fontId="1"/>
  </si>
  <si>
    <t>(株)ウオールナット</t>
    <rPh sb="0" eb="3">
      <t>カブ</t>
    </rPh>
    <phoneticPr fontId="1"/>
  </si>
  <si>
    <t>見積(オープンカウンター)</t>
    <rPh sb="0" eb="2">
      <t>ミツモリ</t>
    </rPh>
    <phoneticPr fontId="1"/>
  </si>
  <si>
    <t>路面下空洞調査委託</t>
    <rPh sb="0" eb="2">
      <t>ロメン</t>
    </rPh>
    <rPh sb="2" eb="3">
      <t>シタ</t>
    </rPh>
    <rPh sb="3" eb="5">
      <t>クウドウ</t>
    </rPh>
    <rPh sb="5" eb="7">
      <t>チョウサ</t>
    </rPh>
    <rPh sb="7" eb="9">
      <t>イタク</t>
    </rPh>
    <phoneticPr fontId="1"/>
  </si>
  <si>
    <t>プロポーザル方式</t>
    <phoneticPr fontId="1"/>
  </si>
  <si>
    <t>東京都庁</t>
    <rPh sb="0" eb="2">
      <t>トウキョウ</t>
    </rPh>
    <rPh sb="2" eb="4">
      <t>トチョウ</t>
    </rPh>
    <phoneticPr fontId="1"/>
  </si>
  <si>
    <t>R1</t>
    <phoneticPr fontId="1"/>
  </si>
  <si>
    <t>大和探査技術(株)</t>
    <rPh sb="0" eb="2">
      <t>ダイワ</t>
    </rPh>
    <rPh sb="2" eb="4">
      <t>タンサ</t>
    </rPh>
    <rPh sb="4" eb="6">
      <t>ギジュツ</t>
    </rPh>
    <rPh sb="6" eb="9">
      <t>カブ</t>
    </rPh>
    <phoneticPr fontId="1"/>
  </si>
  <si>
    <t>調査希望制指名競争入札</t>
    <rPh sb="0" eb="2">
      <t>チョウサ</t>
    </rPh>
    <rPh sb="3" eb="5">
      <t>キボウ</t>
    </rPh>
    <rPh sb="5" eb="6">
      <t>セイ</t>
    </rPh>
    <rPh sb="6" eb="8">
      <t>シメイ</t>
    </rPh>
    <rPh sb="8" eb="10">
      <t>キョウソウニュウサツ</t>
    </rPh>
    <phoneticPr fontId="1"/>
  </si>
  <si>
    <t>令和元年度臨港道路路面下空洞調査委託</t>
    <rPh sb="0" eb="2">
      <t>レイワ</t>
    </rPh>
    <rPh sb="2" eb="4">
      <t>ガンネン</t>
    </rPh>
    <rPh sb="4" eb="5">
      <t>ド</t>
    </rPh>
    <rPh sb="5" eb="7">
      <t>リンコウ</t>
    </rPh>
    <rPh sb="7" eb="9">
      <t>ドウロ</t>
    </rPh>
    <rPh sb="9" eb="11">
      <t>ロメン</t>
    </rPh>
    <rPh sb="11" eb="12">
      <t>シタ</t>
    </rPh>
    <rPh sb="12" eb="14">
      <t>クウドウ</t>
    </rPh>
    <rPh sb="14" eb="18">
      <t>チョウサイタク</t>
    </rPh>
    <phoneticPr fontId="1"/>
  </si>
  <si>
    <t>希望制指名競争入札</t>
    <rPh sb="0" eb="2">
      <t>キボウ</t>
    </rPh>
    <rPh sb="2" eb="3">
      <t>セイ</t>
    </rPh>
    <rPh sb="3" eb="5">
      <t>シメイ</t>
    </rPh>
    <rPh sb="5" eb="7">
      <t>キョウソウ</t>
    </rPh>
    <rPh sb="7" eb="9">
      <t>ニュウサツ</t>
    </rPh>
    <phoneticPr fontId="1"/>
  </si>
  <si>
    <t>随意契約(見積競争)</t>
    <rPh sb="0" eb="2">
      <t>ズイイ</t>
    </rPh>
    <rPh sb="2" eb="4">
      <t>ケイヤク</t>
    </rPh>
    <rPh sb="5" eb="7">
      <t>ミツモリ</t>
    </rPh>
    <rPh sb="7" eb="9">
      <t>キョウソウ</t>
    </rPh>
    <phoneticPr fontId="1"/>
  </si>
  <si>
    <t>随意契約</t>
    <rPh sb="0" eb="2">
      <t>ズイイ</t>
    </rPh>
    <rPh sb="2" eb="4">
      <t>ケイヤク</t>
    </rPh>
    <phoneticPr fontId="1"/>
  </si>
  <si>
    <t>(株)パスコ</t>
    <rPh sb="0" eb="3">
      <t>カブ</t>
    </rPh>
    <phoneticPr fontId="1"/>
  </si>
  <si>
    <t>路面下空洞調査委託</t>
    <rPh sb="0" eb="9">
      <t>ロメンシタクウドウチョウサイタク</t>
    </rPh>
    <phoneticPr fontId="1"/>
  </si>
  <si>
    <t>地中エンジニアリング(株)</t>
    <rPh sb="0" eb="2">
      <t>チチュウ</t>
    </rPh>
    <rPh sb="10" eb="13">
      <t>カブ</t>
    </rPh>
    <phoneticPr fontId="1"/>
  </si>
  <si>
    <t>埼玉県庁</t>
    <phoneticPr fontId="6"/>
  </si>
  <si>
    <t>路面下空洞調査業務委託(その１)</t>
    <phoneticPr fontId="6"/>
  </si>
  <si>
    <t>(株)テイコク</t>
    <rPh sb="0" eb="3">
      <t>カブ</t>
    </rPh>
    <phoneticPr fontId="1"/>
  </si>
  <si>
    <t>(株)アサノ大成基礎エンジニアリング</t>
    <rPh sb="0" eb="3">
      <t>カブ</t>
    </rPh>
    <rPh sb="6" eb="8">
      <t>タイセイ</t>
    </rPh>
    <rPh sb="8" eb="10">
      <t>キソ</t>
    </rPh>
    <phoneticPr fontId="1"/>
  </si>
  <si>
    <t>神奈川県庁</t>
    <phoneticPr fontId="6"/>
  </si>
  <si>
    <t>令和2年度　路面下空洞調査業務委託</t>
    <rPh sb="3" eb="5">
      <t>ネンド</t>
    </rPh>
    <rPh sb="6" eb="13">
      <t>ロメンシタクウドウチョウサ</t>
    </rPh>
    <rPh sb="13" eb="17">
      <t>ギョウムイタク</t>
    </rPh>
    <phoneticPr fontId="6"/>
  </si>
  <si>
    <t>千葉県庁</t>
    <rPh sb="0" eb="4">
      <t>チバケンチョウ</t>
    </rPh>
    <phoneticPr fontId="6"/>
  </si>
  <si>
    <t>防災・安全交付金（道路ストック）委託（路面下空洞調査）</t>
    <rPh sb="0" eb="2">
      <t>ボウサイ</t>
    </rPh>
    <rPh sb="3" eb="8">
      <t>アンゼンコウフキン</t>
    </rPh>
    <rPh sb="9" eb="11">
      <t>ドウロ</t>
    </rPh>
    <rPh sb="16" eb="18">
      <t>イタク</t>
    </rPh>
    <rPh sb="19" eb="26">
      <t>ロメンシタクウドウチョウサ</t>
    </rPh>
    <phoneticPr fontId="6"/>
  </si>
  <si>
    <t>東京都庁</t>
    <rPh sb="0" eb="4">
      <t>トウキョウトチョウ</t>
    </rPh>
    <phoneticPr fontId="6"/>
  </si>
  <si>
    <t>令和2年度都有地地下埋設物調査委託</t>
    <rPh sb="0" eb="2">
      <t>レイワ</t>
    </rPh>
    <rPh sb="3" eb="5">
      <t>ネンド</t>
    </rPh>
    <rPh sb="5" eb="6">
      <t>ト</t>
    </rPh>
    <rPh sb="6" eb="7">
      <t>ユウ</t>
    </rPh>
    <rPh sb="7" eb="8">
      <t>チ</t>
    </rPh>
    <rPh sb="8" eb="13">
      <t>チカマイセツブツ</t>
    </rPh>
    <rPh sb="13" eb="17">
      <t>チョウサイタク</t>
    </rPh>
    <phoneticPr fontId="6"/>
  </si>
  <si>
    <t>路面下空洞調査委託（道管の29）</t>
    <rPh sb="0" eb="7">
      <t>ロメンシタクウドウチョウサ</t>
    </rPh>
    <rPh sb="7" eb="9">
      <t>イタク</t>
    </rPh>
    <rPh sb="10" eb="12">
      <t>ドウカン</t>
    </rPh>
    <phoneticPr fontId="6"/>
  </si>
  <si>
    <t>令和2年度臨港道路路面下空洞調査委託</t>
    <rPh sb="0" eb="2">
      <t>レイワ</t>
    </rPh>
    <rPh sb="3" eb="5">
      <t>ネンド</t>
    </rPh>
    <rPh sb="5" eb="6">
      <t>リン</t>
    </rPh>
    <rPh sb="6" eb="7">
      <t>ミナト</t>
    </rPh>
    <rPh sb="7" eb="9">
      <t>ドウロ</t>
    </rPh>
    <rPh sb="9" eb="16">
      <t>ロメンシタクウドウチョウサ</t>
    </rPh>
    <rPh sb="16" eb="18">
      <t>イタク</t>
    </rPh>
    <phoneticPr fontId="6"/>
  </si>
  <si>
    <t>武蔵村山市役所</t>
    <rPh sb="0" eb="5">
      <t>ムサシムラヤマシ</t>
    </rPh>
    <rPh sb="5" eb="7">
      <t>ヤクショ</t>
    </rPh>
    <phoneticPr fontId="6"/>
  </si>
  <si>
    <t>一般市道D第218号線他2箇所路面下空洞調査委託</t>
    <phoneticPr fontId="6"/>
  </si>
  <si>
    <t>㈱ウオールナット</t>
    <phoneticPr fontId="6"/>
  </si>
  <si>
    <t>令和2年度路面下空洞調査業務(その2)</t>
    <phoneticPr fontId="6"/>
  </si>
  <si>
    <t>令和2年度路面下空洞調査委託</t>
    <phoneticPr fontId="6"/>
  </si>
  <si>
    <t>柏市路面下空洞調査業務委託</t>
    <phoneticPr fontId="6"/>
  </si>
  <si>
    <t>国立市役所</t>
    <rPh sb="0" eb="3">
      <t>クニタチシ</t>
    </rPh>
    <rPh sb="3" eb="5">
      <t>ヤクショ</t>
    </rPh>
    <phoneticPr fontId="6"/>
  </si>
  <si>
    <t>令和3年度路面下空洞調査委託</t>
    <phoneticPr fontId="6"/>
  </si>
  <si>
    <t>㈱カナン・ジオリサーチ</t>
    <phoneticPr fontId="6"/>
  </si>
  <si>
    <t>千代田区役所</t>
    <rPh sb="0" eb="6">
      <t>チヨダクヤクショ</t>
    </rPh>
    <phoneticPr fontId="6"/>
  </si>
  <si>
    <t>路面下空洞調査業務(第321号)</t>
    <phoneticPr fontId="6"/>
  </si>
  <si>
    <t>路面下空洞調査業務委託(その1)</t>
    <phoneticPr fontId="6"/>
  </si>
  <si>
    <t>㈱東建ジオテック</t>
    <rPh sb="1" eb="3">
      <t>トウケン</t>
    </rPh>
    <phoneticPr fontId="6"/>
  </si>
  <si>
    <t>路面下空洞調査業務委託(3-1)</t>
    <phoneticPr fontId="6"/>
  </si>
  <si>
    <t>横浜市役所</t>
    <rPh sb="0" eb="3">
      <t>ヨコハマシ</t>
    </rPh>
    <rPh sb="3" eb="5">
      <t>ヤクショ</t>
    </rPh>
    <phoneticPr fontId="6"/>
  </si>
  <si>
    <t>路面下空洞調査委託</t>
    <phoneticPr fontId="6"/>
  </si>
  <si>
    <t>相模原市役所</t>
    <rPh sb="0" eb="6">
      <t>サガミハラシヤクショ</t>
    </rPh>
    <phoneticPr fontId="6"/>
  </si>
  <si>
    <t>群馬県庁</t>
    <rPh sb="0" eb="4">
      <t>グンマケンチョウ</t>
    </rPh>
    <phoneticPr fontId="6"/>
  </si>
  <si>
    <t>弘前市</t>
    <rPh sb="0" eb="1">
      <t>ヒロ</t>
    </rPh>
    <rPh sb="1" eb="2">
      <t>マエ</t>
    </rPh>
    <rPh sb="2" eb="3">
      <t>シ</t>
    </rPh>
    <phoneticPr fontId="6"/>
  </si>
  <si>
    <t>広島市役所</t>
  </si>
  <si>
    <t>R4</t>
  </si>
  <si>
    <t>広島市内路面下空洞調査業務(令和4年度)</t>
  </si>
  <si>
    <t>島根県庁</t>
  </si>
  <si>
    <t>令和4年度　路面空洞調査業務委託</t>
  </si>
  <si>
    <t>岡山市役所</t>
  </si>
  <si>
    <t>令和4年度路面下空洞調査業務委託</t>
  </si>
  <si>
    <t>広島県庁</t>
  </si>
  <si>
    <t>企画競争
(入札・コンペ・プロポーザル)</t>
  </si>
  <si>
    <t>柏市路面下空洞調査業務委託</t>
  </si>
  <si>
    <t>柏市役所</t>
    <rPh sb="2" eb="4">
      <t>ヤクショ</t>
    </rPh>
    <phoneticPr fontId="6"/>
  </si>
  <si>
    <t>(県土経2-3)令和4年度 路面下空洞調査業務委託</t>
  </si>
  <si>
    <t>府中市役所</t>
  </si>
  <si>
    <t>川崎市役所</t>
  </si>
  <si>
    <t>成田市役所</t>
  </si>
  <si>
    <t>路面下空洞調査業務委託(加良部飯仲線他)</t>
  </si>
  <si>
    <t>東京都庁</t>
  </si>
  <si>
    <t>株式会社ウオールナット</t>
  </si>
  <si>
    <t>山梨県庁</t>
  </si>
  <si>
    <t>千葉市役所</t>
  </si>
  <si>
    <t>路面下空洞調査業務委託(4-1)</t>
  </si>
  <si>
    <t>路面下空洞調査委託(道管の31)(単価契約)</t>
  </si>
  <si>
    <t>令和4年度臨港道路路面下空洞調査委託その2</t>
  </si>
  <si>
    <t>高崎市役所</t>
  </si>
  <si>
    <t>アジア航測株式会社</t>
  </si>
  <si>
    <t>南部流域鴨川幹線ほか路面下空洞化調査業務委託</t>
  </si>
  <si>
    <t>川崎地質株式会社</t>
  </si>
  <si>
    <t>和光市役所</t>
  </si>
  <si>
    <t>路面下空洞化調査業務委託</t>
  </si>
  <si>
    <t>千葉県庁</t>
  </si>
  <si>
    <t>県単河川改良及び県単河川維持合併委託
(清水川路面下空洞調査)</t>
  </si>
  <si>
    <t>株式会社技研基礎</t>
  </si>
  <si>
    <t>R3</t>
  </si>
  <si>
    <t>路面下空洞探査業務(その2)</t>
  </si>
  <si>
    <t>路面下空洞探査業務(その1)</t>
  </si>
  <si>
    <t>北海道開発局</t>
  </si>
  <si>
    <t>国道5号路面下空洞調査</t>
  </si>
  <si>
    <t>北海道庁</t>
  </si>
  <si>
    <t>(212)旭川建設管理部管内交付金B(地方道)(効果)
路面下空洞調査</t>
  </si>
  <si>
    <t>小樽建設管理部管内防災安全B(地方道)工事
路面下空洞調査</t>
  </si>
  <si>
    <t>留萌建設管理部管内路面下空洞調査</t>
  </si>
  <si>
    <t>稚内建設管理部管内(防安215)地方道(効果)工事
路面下空洞調査</t>
  </si>
  <si>
    <t>オホーツク総合振興局管内道路防災点検
(路面下空洞調査)</t>
  </si>
  <si>
    <t>帯広建設管理部管内防B改良工事路面下空洞調査</t>
  </si>
  <si>
    <t>函館建設管理部管内(B地-208)工事
路面下空洞調査委託</t>
  </si>
  <si>
    <t>千歳市役所</t>
    <rPh sb="0" eb="3">
      <t>チトセシ</t>
    </rPh>
    <rPh sb="3" eb="5">
      <t>ヤクショ</t>
    </rPh>
    <phoneticPr fontId="1"/>
  </si>
  <si>
    <t>R2</t>
  </si>
  <si>
    <t>路面下空洞調査委託</t>
    <rPh sb="0" eb="2">
      <t>ロメン</t>
    </rPh>
    <rPh sb="2" eb="3">
      <t>カ</t>
    </rPh>
    <rPh sb="3" eb="5">
      <t>クウドウ</t>
    </rPh>
    <rPh sb="5" eb="7">
      <t>チョウサ</t>
    </rPh>
    <rPh sb="7" eb="9">
      <t>イタク</t>
    </rPh>
    <phoneticPr fontId="6"/>
  </si>
  <si>
    <t>北海道開発局</t>
    <rPh sb="0" eb="6">
      <t>ホッカイドウカイハツキョク</t>
    </rPh>
    <phoneticPr fontId="1"/>
  </si>
  <si>
    <t>公募</t>
    <phoneticPr fontId="1"/>
  </si>
  <si>
    <t>北海道開発局</t>
    <rPh sb="0" eb="3">
      <t>ホッカイドウ</t>
    </rPh>
    <rPh sb="3" eb="6">
      <t>カイハツキョク</t>
    </rPh>
    <phoneticPr fontId="1"/>
  </si>
  <si>
    <t>札幌建設管理部管内防B201地方道工事
路面下空洞調査</t>
  </si>
  <si>
    <t>室蘭建設管理部管内交付金B205(効果)
工事路面下空洞調査</t>
  </si>
  <si>
    <t>釧路建設管理部管内路面下空洞調査委託</t>
  </si>
  <si>
    <t>札幌市建設局</t>
    <rPh sb="0" eb="3">
      <t>サッポロシ</t>
    </rPh>
    <rPh sb="3" eb="6">
      <t>ケンセツキョク</t>
    </rPh>
    <phoneticPr fontId="1"/>
  </si>
  <si>
    <t>北海道庁</t>
    <rPh sb="0" eb="4">
      <t>ホッカイドウチョウ</t>
    </rPh>
    <phoneticPr fontId="1"/>
  </si>
  <si>
    <t>留萌建設管理部管内　路面下空洞調査</t>
    <phoneticPr fontId="1"/>
  </si>
  <si>
    <t>赤川函館線外（B地ー２６４）工事路面下空洞調査委託</t>
    <phoneticPr fontId="1"/>
  </si>
  <si>
    <t>秋田県庁</t>
  </si>
  <si>
    <t>地方道路交付金事業(効果促進)
 路面下空洞調査業務委託</t>
  </si>
  <si>
    <t>八戸市役所</t>
  </si>
  <si>
    <t>類家1号線ほか路面下空洞調査業務委託</t>
  </si>
  <si>
    <t>山形市役所</t>
  </si>
  <si>
    <t>市道江俣銅町線ほか路面下空洞化調査委託(R3)</t>
  </si>
  <si>
    <t>秋田市役所</t>
  </si>
  <si>
    <t>委託第81号　国道7号　路面下空洞調査業務委託</t>
  </si>
  <si>
    <t>株式会社創研コンサルタント</t>
  </si>
  <si>
    <t>八千代市役所</t>
  </si>
  <si>
    <t>盛岡市役所</t>
  </si>
  <si>
    <t>企画競争
(入札・コンペ・プロポーザル)</t>
    <phoneticPr fontId="1"/>
  </si>
  <si>
    <t>石堂河原木1号線ほか路面下空洞調査業務委託</t>
  </si>
  <si>
    <t>青森県庁</t>
  </si>
  <si>
    <t>国道103号外路面下空洞解析業務委託</t>
  </si>
  <si>
    <t>地方道路交付金事業(舗装補修)
路面下空洞調査業務委託</t>
  </si>
  <si>
    <t>盛岡市役所</t>
    <phoneticPr fontId="1"/>
  </si>
  <si>
    <t>秋田市役所</t>
    <phoneticPr fontId="1"/>
  </si>
  <si>
    <t>国道7号　路面下空洞調査業務委託</t>
    <rPh sb="3" eb="4">
      <t>ゴウ</t>
    </rPh>
    <rPh sb="5" eb="12">
      <t>ロメンシタクウドウチョウサ</t>
    </rPh>
    <rPh sb="12" eb="16">
      <t>ギョウムイタク</t>
    </rPh>
    <phoneticPr fontId="1"/>
  </si>
  <si>
    <t>金沢市役所</t>
  </si>
  <si>
    <t>令和 3 年度路面下空洞調査業務委託</t>
  </si>
  <si>
    <t>北陸地方整備局</t>
  </si>
  <si>
    <t>令和3年度北陸管内路面下空洞調査業務</t>
  </si>
  <si>
    <t>令和4年度北陸管内路面下空洞調査業務</t>
  </si>
  <si>
    <t>R1</t>
  </si>
  <si>
    <t>令和元年度路面下空洞調査業務</t>
    <rPh sb="0" eb="5">
      <t>レイワガンネンド</t>
    </rPh>
    <rPh sb="5" eb="14">
      <t>ロメンシタクウドウチョウサギョウム</t>
    </rPh>
    <phoneticPr fontId="1"/>
  </si>
  <si>
    <t>東北地方整備局</t>
    <rPh sb="0" eb="7">
      <t>トウホクチホウセイビキョク</t>
    </rPh>
    <phoneticPr fontId="1"/>
  </si>
  <si>
    <t>青森・岩手管内路面下空洞調査業務</t>
    <rPh sb="0" eb="2">
      <t>アオモリ</t>
    </rPh>
    <rPh sb="3" eb="5">
      <t>イワテ</t>
    </rPh>
    <rPh sb="5" eb="7">
      <t>カンナイ</t>
    </rPh>
    <rPh sb="7" eb="14">
      <t>ロメンシタクウドウチョウサ</t>
    </rPh>
    <rPh sb="14" eb="16">
      <t>ギョウム</t>
    </rPh>
    <phoneticPr fontId="1"/>
  </si>
  <si>
    <t>宮城・福島管内路面下空洞調査業務</t>
  </si>
  <si>
    <t>静岡市役所</t>
  </si>
  <si>
    <t>静岡市役所</t>
    <rPh sb="0" eb="5">
      <t>シズオカシヤクショ</t>
    </rPh>
    <phoneticPr fontId="6"/>
  </si>
  <si>
    <t>令和3年度下建委第1002号　長田処理区外丸子地区外
路面下空洞調査業務委託</t>
  </si>
  <si>
    <t>株式会社ジーベック</t>
  </si>
  <si>
    <t>令和4年度下建委第1007号　静清処理区外興津地区外
路面下空洞調査業務委託</t>
  </si>
  <si>
    <t>名古屋市役所</t>
  </si>
  <si>
    <t>路面下空洞調査業務委託(維-1)</t>
  </si>
  <si>
    <t>路面下空洞調査業務委託(維-2)</t>
  </si>
  <si>
    <t>春日井市役所</t>
  </si>
  <si>
    <t>市道130号線外22路線路面下空洞調査業務委託</t>
  </si>
  <si>
    <t>豊川市役所</t>
  </si>
  <si>
    <t>伊勢崎市役所</t>
  </si>
  <si>
    <t>刈谷市役所</t>
  </si>
  <si>
    <t>市道01‐3号線他路面下空洞調査業務委託</t>
  </si>
  <si>
    <t>愛知県庁</t>
  </si>
  <si>
    <t>海岸緊急整備工事の内道路面下空洞化調査業務委託</t>
  </si>
  <si>
    <t>株式会社中部ウエルボーリング社</t>
  </si>
  <si>
    <t>豊田市役所</t>
  </si>
  <si>
    <t>市道165号線外21路線路面下空洞調査業務委託</t>
  </si>
  <si>
    <t>路面下空洞調査業務委託その2</t>
  </si>
  <si>
    <t>舗装道修繕工事の内路面下空洞調査業務委託</t>
  </si>
  <si>
    <t>市道01‐10号線他路面下空洞調査業務委託</t>
  </si>
  <si>
    <t>可児市役所</t>
  </si>
  <si>
    <t>中部地方整備局</t>
  </si>
  <si>
    <t>令和3年度 中部地整管内路面下空洞調査業務</t>
  </si>
  <si>
    <t>令和4年度 中部地整管内路面下空洞調査業務</t>
  </si>
  <si>
    <t>テイコク・カナン・ジオリサーチ設計共同体</t>
    <phoneticPr fontId="1"/>
  </si>
  <si>
    <t>令和2年度 中部地方整備局管内路面下空洞調査業務</t>
    <rPh sb="0" eb="2">
      <t>レイワ</t>
    </rPh>
    <rPh sb="3" eb="5">
      <t>ネンド</t>
    </rPh>
    <rPh sb="7" eb="9">
      <t>チホウ</t>
    </rPh>
    <rPh sb="9" eb="11">
      <t>セイビ</t>
    </rPh>
    <rPh sb="11" eb="12">
      <t>キョク</t>
    </rPh>
    <phoneticPr fontId="6"/>
  </si>
  <si>
    <t>愛知郡愛壮町役場</t>
    <rPh sb="0" eb="3">
      <t>アイチグン</t>
    </rPh>
    <rPh sb="3" eb="4">
      <t>アイ</t>
    </rPh>
    <rPh sb="4" eb="5">
      <t>ソウ</t>
    </rPh>
    <rPh sb="5" eb="8">
      <t>マチヤクバ</t>
    </rPh>
    <phoneticPr fontId="1"/>
  </si>
  <si>
    <t>令和2年度　委託第19号　町道路路面下空洞調査業務</t>
    <rPh sb="0" eb="2">
      <t>レイワ</t>
    </rPh>
    <rPh sb="3" eb="5">
      <t>ネンド</t>
    </rPh>
    <rPh sb="6" eb="8">
      <t>イタク</t>
    </rPh>
    <rPh sb="8" eb="9">
      <t>ダイ</t>
    </rPh>
    <rPh sb="11" eb="12">
      <t>ゴウ</t>
    </rPh>
    <rPh sb="13" eb="16">
      <t>チョウドウロ</t>
    </rPh>
    <rPh sb="16" eb="18">
      <t>ロメン</t>
    </rPh>
    <rPh sb="18" eb="19">
      <t>カ</t>
    </rPh>
    <rPh sb="19" eb="21">
      <t>クウドウ</t>
    </rPh>
    <rPh sb="21" eb="23">
      <t>チョウサ</t>
    </rPh>
    <rPh sb="23" eb="25">
      <t>ギョウム</t>
    </rPh>
    <phoneticPr fontId="1"/>
  </si>
  <si>
    <t>刈谷市役所</t>
    <phoneticPr fontId="1"/>
  </si>
  <si>
    <t>市道01-36号線他路面下空洞調査業務委託</t>
    <rPh sb="0" eb="2">
      <t>シドウ</t>
    </rPh>
    <rPh sb="7" eb="8">
      <t>ゴウ</t>
    </rPh>
    <rPh sb="8" eb="9">
      <t>セン</t>
    </rPh>
    <rPh sb="9" eb="10">
      <t>ホカ</t>
    </rPh>
    <rPh sb="10" eb="15">
      <t>ロメンシタクウドウ</t>
    </rPh>
    <rPh sb="15" eb="19">
      <t>チョウサギョウム</t>
    </rPh>
    <rPh sb="19" eb="21">
      <t>イタク</t>
    </rPh>
    <phoneticPr fontId="1"/>
  </si>
  <si>
    <t>春日井市役所</t>
    <rPh sb="0" eb="4">
      <t>カスガイシ</t>
    </rPh>
    <rPh sb="4" eb="6">
      <t>ヤクショ</t>
    </rPh>
    <phoneticPr fontId="1"/>
  </si>
  <si>
    <t>市道101号線外20路線路面下空洞調査業務委託</t>
    <rPh sb="0" eb="2">
      <t>シドウ</t>
    </rPh>
    <rPh sb="5" eb="6">
      <t>ゴウ</t>
    </rPh>
    <rPh sb="6" eb="7">
      <t>セン</t>
    </rPh>
    <rPh sb="7" eb="8">
      <t>ソト</t>
    </rPh>
    <rPh sb="10" eb="12">
      <t>ロセン</t>
    </rPh>
    <rPh sb="12" eb="23">
      <t>ロメンシタクウドウチョウサギョウムイタク</t>
    </rPh>
    <phoneticPr fontId="1"/>
  </si>
  <si>
    <t>瀬戸市役所</t>
  </si>
  <si>
    <t>菱野山口線外72路線路面下空洞調査業務委託</t>
  </si>
  <si>
    <t>中国地方整備局</t>
  </si>
  <si>
    <t>令和4年度中国管内路面下空洞調査業務</t>
  </si>
  <si>
    <t>周南市役所</t>
  </si>
  <si>
    <t>周南市路面下空洞調査業務委託</t>
  </si>
  <si>
    <t>広島市内路面下空洞調査業務(令和3年度)</t>
  </si>
  <si>
    <t>笠岡市役所</t>
    <rPh sb="0" eb="3">
      <t>カサオカシ</t>
    </rPh>
    <rPh sb="3" eb="5">
      <t>ヤクショ</t>
    </rPh>
    <phoneticPr fontId="1"/>
  </si>
  <si>
    <t>国際航業株式会社</t>
    <rPh sb="0" eb="8">
      <t>コクサイコウギョウカブシキガイシャ</t>
    </rPh>
    <phoneticPr fontId="1"/>
  </si>
  <si>
    <t>令和3年度中国管内路面下空洞探査業務</t>
  </si>
  <si>
    <t>広島市内路面下空洞調査業務(令和2年度)</t>
  </si>
  <si>
    <t>下関市役所</t>
    <rPh sb="0" eb="3">
      <t>シモノセキシ</t>
    </rPh>
    <rPh sb="3" eb="5">
      <t>ヤクショ</t>
    </rPh>
    <phoneticPr fontId="1"/>
  </si>
  <si>
    <t>令和2年度　路面下空洞調査業務</t>
    <rPh sb="0" eb="2">
      <t>レイワ</t>
    </rPh>
    <rPh sb="3" eb="5">
      <t>ネンド</t>
    </rPh>
    <rPh sb="6" eb="15">
      <t>ロメンカクウドウチョウサギョウム</t>
    </rPh>
    <phoneticPr fontId="1"/>
  </si>
  <si>
    <t>路面下空洞探査業務</t>
    <rPh sb="0" eb="2">
      <t>ロメン</t>
    </rPh>
    <rPh sb="2" eb="3">
      <t>カ</t>
    </rPh>
    <rPh sb="3" eb="5">
      <t>クウドウ</t>
    </rPh>
    <rPh sb="5" eb="7">
      <t>タンサ</t>
    </rPh>
    <rPh sb="7" eb="9">
      <t>ギョウム</t>
    </rPh>
    <phoneticPr fontId="1"/>
  </si>
  <si>
    <t>復建調査設計
カナン・ジオリサーチ
設計共同体</t>
    <rPh sb="0" eb="2">
      <t>フッケン</t>
    </rPh>
    <rPh sb="2" eb="4">
      <t>チョウサ</t>
    </rPh>
    <rPh sb="4" eb="6">
      <t>セッケイ</t>
    </rPh>
    <rPh sb="18" eb="20">
      <t>セッケイ</t>
    </rPh>
    <rPh sb="20" eb="23">
      <t>キョウドウタイ</t>
    </rPh>
    <phoneticPr fontId="1"/>
  </si>
  <si>
    <t>岡山県庁</t>
    <rPh sb="0" eb="3">
      <t>オカヤマケン</t>
    </rPh>
    <rPh sb="3" eb="4">
      <t>チョウ</t>
    </rPh>
    <phoneticPr fontId="1"/>
  </si>
  <si>
    <t>公共　道路工事（路面下空洞調査業務委託）</t>
    <rPh sb="0" eb="2">
      <t>コウキョウ</t>
    </rPh>
    <rPh sb="3" eb="5">
      <t>ドウロ</t>
    </rPh>
    <rPh sb="5" eb="7">
      <t>コウジ</t>
    </rPh>
    <rPh sb="8" eb="10">
      <t>ロメン</t>
    </rPh>
    <rPh sb="10" eb="11">
      <t>カ</t>
    </rPh>
    <rPh sb="11" eb="13">
      <t>クウドウ</t>
    </rPh>
    <rPh sb="13" eb="15">
      <t>チョウサ</t>
    </rPh>
    <rPh sb="15" eb="17">
      <t>ギョウム</t>
    </rPh>
    <rPh sb="17" eb="19">
      <t>イタク</t>
    </rPh>
    <phoneticPr fontId="1"/>
  </si>
  <si>
    <t>応用地質株式会社</t>
    <rPh sb="0" eb="2">
      <t>オウヨウ</t>
    </rPh>
    <rPh sb="2" eb="4">
      <t>チシツ</t>
    </rPh>
    <rPh sb="4" eb="8">
      <t>カブシキガイシャ</t>
    </rPh>
    <phoneticPr fontId="1"/>
  </si>
  <si>
    <t>令和元年度路面下空洞調査業務委託</t>
    <rPh sb="2" eb="3">
      <t>ガン</t>
    </rPh>
    <phoneticPr fontId="1"/>
  </si>
  <si>
    <t>広島市内路面下空洞調査業務(平成31年度)</t>
    <rPh sb="14" eb="16">
      <t>ヘイセイ</t>
    </rPh>
    <phoneticPr fontId="1"/>
  </si>
  <si>
    <t>下松市役所</t>
    <rPh sb="0" eb="2">
      <t>シモマツ</t>
    </rPh>
    <rPh sb="2" eb="5">
      <t>シヤクショ</t>
    </rPh>
    <phoneticPr fontId="1"/>
  </si>
  <si>
    <t>路面下空洞調査解析業務</t>
    <rPh sb="0" eb="2">
      <t>ロメン</t>
    </rPh>
    <rPh sb="2" eb="3">
      <t>カ</t>
    </rPh>
    <rPh sb="3" eb="5">
      <t>クウドウ</t>
    </rPh>
    <rPh sb="5" eb="7">
      <t>チョウサ</t>
    </rPh>
    <rPh sb="7" eb="9">
      <t>カイセキ</t>
    </rPh>
    <rPh sb="9" eb="11">
      <t>ギョウム</t>
    </rPh>
    <phoneticPr fontId="1"/>
  </si>
  <si>
    <t>中国管内路面下空洞探査業務</t>
    <rPh sb="0" eb="2">
      <t>チュウゴク</t>
    </rPh>
    <rPh sb="2" eb="4">
      <t>カンナイ</t>
    </rPh>
    <rPh sb="4" eb="6">
      <t>ロメン</t>
    </rPh>
    <rPh sb="6" eb="7">
      <t>カ</t>
    </rPh>
    <rPh sb="7" eb="9">
      <t>クウドウ</t>
    </rPh>
    <rPh sb="9" eb="11">
      <t>タンサ</t>
    </rPh>
    <rPh sb="11" eb="13">
      <t>ギョウム</t>
    </rPh>
    <phoneticPr fontId="1"/>
  </si>
  <si>
    <t>令和元年度　路面下空洞調査業務</t>
    <rPh sb="0" eb="2">
      <t>レイワ</t>
    </rPh>
    <rPh sb="2" eb="3">
      <t>ガン</t>
    </rPh>
    <rPh sb="3" eb="5">
      <t>ネンド</t>
    </rPh>
    <rPh sb="6" eb="15">
      <t>ロメンカクウドウチョウサギョウム</t>
    </rPh>
    <phoneticPr fontId="1"/>
  </si>
  <si>
    <t>宇部市路面下空洞調査業務委託</t>
    <rPh sb="0" eb="3">
      <t>ウベシ</t>
    </rPh>
    <rPh sb="3" eb="5">
      <t>ロメン</t>
    </rPh>
    <rPh sb="5" eb="6">
      <t>カ</t>
    </rPh>
    <rPh sb="6" eb="8">
      <t>クウドウ</t>
    </rPh>
    <rPh sb="8" eb="10">
      <t>チョウサ</t>
    </rPh>
    <rPh sb="10" eb="12">
      <t>ギョウム</t>
    </rPh>
    <rPh sb="12" eb="14">
      <t>イタク</t>
    </rPh>
    <phoneticPr fontId="1"/>
  </si>
  <si>
    <t>常盤地下工業株式会社</t>
    <rPh sb="0" eb="2">
      <t>トキワ</t>
    </rPh>
    <rPh sb="2" eb="6">
      <t>チカコウギョウ</t>
    </rPh>
    <rPh sb="6" eb="10">
      <t>カブシキガイシャ</t>
    </rPh>
    <phoneticPr fontId="1"/>
  </si>
  <si>
    <t>周南市管渠埋設路面下空洞調査業務委託</t>
    <rPh sb="3" eb="5">
      <t>カンキョ</t>
    </rPh>
    <rPh sb="5" eb="7">
      <t>マイセツ</t>
    </rPh>
    <rPh sb="7" eb="18">
      <t>ロメンカクウドウチョウサギョウムイタク</t>
    </rPh>
    <phoneticPr fontId="1"/>
  </si>
  <si>
    <t>新見市役所</t>
    <rPh sb="0" eb="3">
      <t>ニイミシ</t>
    </rPh>
    <rPh sb="3" eb="5">
      <t>ヤクショ</t>
    </rPh>
    <phoneticPr fontId="1"/>
  </si>
  <si>
    <t>市道川之瀬線路面下空洞調査業務</t>
    <rPh sb="0" eb="2">
      <t>シドウ</t>
    </rPh>
    <rPh sb="2" eb="3">
      <t>ガワ</t>
    </rPh>
    <rPh sb="3" eb="4">
      <t>ノ</t>
    </rPh>
    <rPh sb="4" eb="5">
      <t>セ</t>
    </rPh>
    <rPh sb="5" eb="6">
      <t>セン</t>
    </rPh>
    <rPh sb="6" eb="15">
      <t>ロメンカクウドウチョウサギョウム</t>
    </rPh>
    <phoneticPr fontId="1"/>
  </si>
  <si>
    <t>香川県庁</t>
  </si>
  <si>
    <t>国道377号外10線 道路維持修繕工事
路面下空洞調査業務委託</t>
  </si>
  <si>
    <t>令和2年度　三豊市路面性状調査及び空洞調査業務</t>
    <rPh sb="0" eb="2">
      <t>レイワ</t>
    </rPh>
    <rPh sb="3" eb="5">
      <t>ネンド</t>
    </rPh>
    <rPh sb="6" eb="9">
      <t>ミトヨシ</t>
    </rPh>
    <rPh sb="9" eb="11">
      <t>ロメン</t>
    </rPh>
    <rPh sb="11" eb="13">
      <t>セイジョウ</t>
    </rPh>
    <rPh sb="13" eb="15">
      <t>チョウサ</t>
    </rPh>
    <rPh sb="15" eb="16">
      <t>オヨ</t>
    </rPh>
    <rPh sb="17" eb="19">
      <t>クウドウ</t>
    </rPh>
    <rPh sb="19" eb="21">
      <t>チョウサ</t>
    </rPh>
    <rPh sb="21" eb="23">
      <t>ギョウム</t>
    </rPh>
    <phoneticPr fontId="1"/>
  </si>
  <si>
    <t>株式会社五星</t>
    <rPh sb="0" eb="4">
      <t>カブシキガイシャ</t>
    </rPh>
    <rPh sb="4" eb="6">
      <t>ゴセイ</t>
    </rPh>
    <phoneticPr fontId="1"/>
  </si>
  <si>
    <t>令和2ー3年度 四国管内路面下空洞調査業務</t>
    <phoneticPr fontId="1"/>
  </si>
  <si>
    <t>株式会社松本コンサルタント</t>
    <rPh sb="0" eb="4">
      <t>カブシキガイシャ</t>
    </rPh>
    <rPh sb="4" eb="6">
      <t>マツモト</t>
    </rPh>
    <phoneticPr fontId="1"/>
  </si>
  <si>
    <t>高知市役所</t>
    <rPh sb="0" eb="3">
      <t>コウチシ</t>
    </rPh>
    <rPh sb="3" eb="5">
      <t>ヤクショ</t>
    </rPh>
    <phoneticPr fontId="1"/>
  </si>
  <si>
    <t>旭街2号線外路面下空洞調査委託業務</t>
    <rPh sb="0" eb="1">
      <t>アサヒ</t>
    </rPh>
    <rPh sb="1" eb="2">
      <t>マチ</t>
    </rPh>
    <rPh sb="3" eb="5">
      <t>ゴウセン</t>
    </rPh>
    <rPh sb="5" eb="6">
      <t>ガイ</t>
    </rPh>
    <rPh sb="6" eb="8">
      <t>ロメン</t>
    </rPh>
    <rPh sb="8" eb="9">
      <t>カ</t>
    </rPh>
    <rPh sb="9" eb="11">
      <t>クウドウ</t>
    </rPh>
    <rPh sb="11" eb="13">
      <t>チョウサ</t>
    </rPh>
    <rPh sb="13" eb="15">
      <t>イタク</t>
    </rPh>
    <rPh sb="15" eb="17">
      <t>ギョウム</t>
    </rPh>
    <phoneticPr fontId="1"/>
  </si>
  <si>
    <t>愛媛県庁</t>
    <rPh sb="0" eb="3">
      <t>エヒメケン</t>
    </rPh>
    <rPh sb="3" eb="4">
      <t>チョウ</t>
    </rPh>
    <phoneticPr fontId="1"/>
  </si>
  <si>
    <t>防交舗修第401号測の1他 (国)378号 外63路線 路面下空洞調査委託業務</t>
  </si>
  <si>
    <t>企画競争(入札・コン
ペ・プロポーザル)</t>
    <phoneticPr fontId="1"/>
  </si>
  <si>
    <t>企画競争(入札・コン
ペ・プロポーザル)</t>
    <rPh sb="0" eb="2">
      <t>キカク</t>
    </rPh>
    <rPh sb="2" eb="4">
      <t>キョウソウ</t>
    </rPh>
    <rPh sb="5" eb="7">
      <t>ニュウサツ</t>
    </rPh>
    <phoneticPr fontId="6"/>
  </si>
  <si>
    <t>江別市役所</t>
    <rPh sb="0" eb="3">
      <t>エベツシ</t>
    </rPh>
    <rPh sb="3" eb="5">
      <t>ヤクショ</t>
    </rPh>
    <phoneticPr fontId="1"/>
  </si>
  <si>
    <t>令和4年度路面下空洞調査委託</t>
  </si>
  <si>
    <t>旭川市役所</t>
    <rPh sb="0" eb="3">
      <t>アサヒカワシ</t>
    </rPh>
    <rPh sb="3" eb="5">
      <t>ヤクショ</t>
    </rPh>
    <phoneticPr fontId="1"/>
  </si>
  <si>
    <t>大地コンサルタント株式会社</t>
    <rPh sb="0" eb="2">
      <t>ダイチ</t>
    </rPh>
    <rPh sb="9" eb="13">
      <t>カブシキガイシャ</t>
    </rPh>
    <phoneticPr fontId="1"/>
  </si>
  <si>
    <t>4条通線ほか路面下空洞調査業務委託</t>
  </si>
  <si>
    <t>名古屋市役所</t>
    <phoneticPr fontId="1"/>
  </si>
  <si>
    <t>路面下空洞調査業務委託（維-2）</t>
    <rPh sb="0" eb="11">
      <t>ロメンシタクウドウチョウサギョウムイタク</t>
    </rPh>
    <rPh sb="12" eb="13">
      <t>イ</t>
    </rPh>
    <phoneticPr fontId="1"/>
  </si>
  <si>
    <t>下水道布設路線道路下空洞調査業務委託（その3）</t>
    <rPh sb="0" eb="3">
      <t>ゲスイドウ</t>
    </rPh>
    <rPh sb="3" eb="5">
      <t>フセツ</t>
    </rPh>
    <rPh sb="5" eb="9">
      <t>ロセンドウロ</t>
    </rPh>
    <rPh sb="9" eb="10">
      <t>シタ</t>
    </rPh>
    <rPh sb="10" eb="14">
      <t>クウドウチョウサ</t>
    </rPh>
    <rPh sb="14" eb="18">
      <t>ギョウムイタク</t>
    </rPh>
    <phoneticPr fontId="1"/>
  </si>
  <si>
    <t>路面下空洞調査業務委託（維－１）</t>
  </si>
  <si>
    <t>浜松市役所</t>
  </si>
  <si>
    <t>令和2年度道路維持修繕国交付金事業(防災・安全交)(国)
473号外路面下空洞調査業務</t>
  </si>
  <si>
    <t>北海道土木設計株式会社</t>
    <rPh sb="0" eb="3">
      <t>ホッカイドウ</t>
    </rPh>
    <rPh sb="3" eb="5">
      <t>ドボク</t>
    </rPh>
    <rPh sb="5" eb="7">
      <t>セッケイ</t>
    </rPh>
    <rPh sb="7" eb="11">
      <t>カブシキガイシャ</t>
    </rPh>
    <phoneticPr fontId="1"/>
  </si>
  <si>
    <t>路面下空洞化調査委託</t>
  </si>
  <si>
    <t>旭川市役所</t>
    <rPh sb="0" eb="5">
      <t>アサヒカワシヤクショ</t>
    </rPh>
    <phoneticPr fontId="1"/>
  </si>
  <si>
    <t>枝幸郡枝幸町役場</t>
  </si>
  <si>
    <t>町道神威岬線路面下空洞調査業務委託</t>
    <phoneticPr fontId="1"/>
  </si>
  <si>
    <t>株式会社道測テクニス</t>
  </si>
  <si>
    <t>札幌建設管理部管内防B２６１地方道工事路面下空洞調査</t>
    <phoneticPr fontId="1"/>
  </si>
  <si>
    <t>郡山市役所</t>
    <rPh sb="0" eb="5">
      <t>コウリヤマシヤクショ</t>
    </rPh>
    <phoneticPr fontId="1"/>
  </si>
  <si>
    <t>若葉桑野線 外 路面下空洞調査業務委託</t>
  </si>
  <si>
    <t>福島市役所</t>
    <rPh sb="0" eb="5">
      <t>フクシマシヤクショ</t>
    </rPh>
    <phoneticPr fontId="1"/>
  </si>
  <si>
    <t>防災・安全交付金事業　市道鎌田・笹谷線　路面下空洞調査業務委託</t>
    <phoneticPr fontId="1"/>
  </si>
  <si>
    <t>青森市役所</t>
    <rPh sb="0" eb="5">
      <t>アオモリシヤクショ</t>
    </rPh>
    <phoneticPr fontId="1"/>
  </si>
  <si>
    <t>路面下空洞頂査業務委託</t>
    <phoneticPr fontId="1"/>
  </si>
  <si>
    <t>市道松見線ほか路面下空洞化調査委託(R4)</t>
    <phoneticPr fontId="1"/>
  </si>
  <si>
    <t>西白河郡矢吹町役場</t>
    <phoneticPr fontId="1"/>
  </si>
  <si>
    <t>南町4号線路面下空洞業調査業務委託</t>
  </si>
  <si>
    <t>陸奥テックコンサルタント株式会社</t>
  </si>
  <si>
    <t>防災・安全交付金事業 市道玉ノ木・上町裏線外2路線 路面下空洞調査業務委託</t>
  </si>
  <si>
    <t>三沢市役所</t>
    <rPh sb="0" eb="5">
      <t>ミサワシヤクショ</t>
    </rPh>
    <phoneticPr fontId="1"/>
  </si>
  <si>
    <t>青森・岩手・山形管内路面下空洞調査業務</t>
  </si>
  <si>
    <t>八戸市役所</t>
    <rPh sb="0" eb="3">
      <t>ハチノヘシ</t>
    </rPh>
    <rPh sb="3" eb="5">
      <t>ヤクショ</t>
    </rPh>
    <phoneticPr fontId="6"/>
  </si>
  <si>
    <t>日東通線ほか4路線路面下空洞調査業務委託</t>
  </si>
  <si>
    <t>青森県庁</t>
    <rPh sb="0" eb="4">
      <t>アオモリケンチョウ</t>
    </rPh>
    <phoneticPr fontId="1"/>
  </si>
  <si>
    <t>大湊港外路面下空洞調査業務委託</t>
  </si>
  <si>
    <t>秋田県庁</t>
    <rPh sb="0" eb="4">
      <t>アキタケンチョウ</t>
    </rPh>
    <phoneticPr fontId="1"/>
  </si>
  <si>
    <t>地方道路交付金事業(効果促進) 路面下空洞調査業務委託 01-FI71-Y3</t>
  </si>
  <si>
    <t>山形市役所</t>
    <phoneticPr fontId="1"/>
  </si>
  <si>
    <t>市道大宝寺通線ほか路面下空洞化調査委託(R2)</t>
  </si>
  <si>
    <t>国道280号外路面下空洞分析・検討業務委託</t>
  </si>
  <si>
    <t>国際航業株式会社</t>
    <phoneticPr fontId="1"/>
  </si>
  <si>
    <t>防災・安全交付金事業 市道南町・佐倉下線 外3路線 路面下空洞調査業務委託</t>
    <phoneticPr fontId="1"/>
  </si>
  <si>
    <t>秋田管内路面下空洞調査業務</t>
  </si>
  <si>
    <t>防災・安全交付金事業 路面下空洞調査業務委託</t>
  </si>
  <si>
    <t>道管第 27 号 市道秋田環状1号線ほか 路面下空洞調査業務委託</t>
  </si>
  <si>
    <t>金沢市役所</t>
    <phoneticPr fontId="1"/>
  </si>
  <si>
    <t>高浜市役所</t>
    <rPh sb="0" eb="3">
      <t>タカハマシ</t>
    </rPh>
    <rPh sb="3" eb="5">
      <t>ヤクショ</t>
    </rPh>
    <phoneticPr fontId="1"/>
  </si>
  <si>
    <t>岐阜市役所</t>
    <rPh sb="0" eb="5">
      <t>ギフシヤクショ</t>
    </rPh>
    <phoneticPr fontId="1"/>
  </si>
  <si>
    <t>株式会社テイコク</t>
    <rPh sb="0" eb="4">
      <t>カブシキガイシャ</t>
    </rPh>
    <phoneticPr fontId="1"/>
  </si>
  <si>
    <t>株式会社三井E&amp;Sテクニカルリサーチ</t>
  </si>
  <si>
    <t>準用河川逢妻男川
路面下空洞調査業務委託</t>
    <phoneticPr fontId="1"/>
  </si>
  <si>
    <t>新潟県庁</t>
    <rPh sb="0" eb="4">
      <t>ニイガタケンチョウ</t>
    </rPh>
    <phoneticPr fontId="1"/>
  </si>
  <si>
    <t>主要地方道佐渡一周線他　路面下空洞調査業務委託</t>
  </si>
  <si>
    <t>ジオ・サーチ株式会社</t>
    <phoneticPr fontId="1"/>
  </si>
  <si>
    <t>一般国道403号防災安全(路面下空洞)路面下空洞調査業務委託</t>
  </si>
  <si>
    <t>一般国道252号他防災安全路面下空洞調査業務委託</t>
  </si>
  <si>
    <t>一般国道117号他　防災安全(路面下空洞)　路面空洞調査委託</t>
  </si>
  <si>
    <t>一般国道253号他防災安全路面下空洞調査業務委託</t>
  </si>
  <si>
    <t>一般国道113号他防災安全(路面下空洞補修)路面下空洞調査委託</t>
  </si>
  <si>
    <t>主要地方道新発田津川線他　防災安全　路面下空洞調査　委託</t>
  </si>
  <si>
    <t>大和探査技術株式会社</t>
    <rPh sb="0" eb="4">
      <t>ダイワタンサ</t>
    </rPh>
    <rPh sb="4" eb="6">
      <t>ギジュツ</t>
    </rPh>
    <rPh sb="6" eb="10">
      <t>カブシキガイシャ</t>
    </rPh>
    <phoneticPr fontId="1"/>
  </si>
  <si>
    <t>一般国道353号ほか　路面下空洞調査業務委託</t>
  </si>
  <si>
    <t>道改善 第 0101-00-03-92 号　一般国道 345 号 路面下空洞調査(重点調査区間その1)委託</t>
  </si>
  <si>
    <t>新潟港(西港区)臨港道路入舟1号暫定線路面下空洞調査業務委託</t>
  </si>
  <si>
    <t>一般国道403号　県単道路改善(道路)　路面下空洞調査委託</t>
  </si>
  <si>
    <t>主要地方道上越新井線他　道路改善路面下空洞調査業務　委託</t>
  </si>
  <si>
    <t>主要地方道燕分水線県単道路改善(道路)
路面下空洞調査業務委託</t>
  </si>
  <si>
    <t>一般国道350号ほか　路面下空洞調査業務委託</t>
  </si>
  <si>
    <t>県単道路改善(道路)路面下空洞調査業務委託</t>
    <phoneticPr fontId="1"/>
  </si>
  <si>
    <t>一般県道西飛山能生線他路面下空洞調査業務委託</t>
  </si>
  <si>
    <t>一般国道253号ほか 県単道路改善(道路)路面下空洞調査委託</t>
  </si>
  <si>
    <t>主要地方道新潟村松三川線他県単道路改善(道路)路面下空洞調査業務委託</t>
  </si>
  <si>
    <t>(国)289号他 県単道路改善(道路) 路面下空洞調査委託</t>
  </si>
  <si>
    <t>一般県道高根村上線他県単道路改善(道路)路面下空洞調査委託</t>
  </si>
  <si>
    <t>(国)289号他 県単道路改善(道路)路面下空洞調査委託</t>
  </si>
  <si>
    <t>主要地方道上越安塚柏崎線他 道改善 路面下空洞調査 委託</t>
  </si>
  <si>
    <t>(国)353号他 県単道路改善(道路)路面下空洞調査業務委託</t>
  </si>
  <si>
    <t>(国)252号他 県単道路改善(道路)路面下空洞調査業務委託</t>
  </si>
  <si>
    <t>一般国道403号ほか 道改善 路面下空洞調査業務委託</t>
  </si>
  <si>
    <t>一般国道117号他 県単道路改善(道路) 路面下空洞調査業務委託</t>
  </si>
  <si>
    <t>主要地方道塩沢大和線他 路面下空洞調査業務委託</t>
  </si>
  <si>
    <t>一般国道252号他県単道路改善(道路)路面下空洞調査委託</t>
  </si>
  <si>
    <t>一般国道403号他 県単道路改善(道路)路面下空洞調査委託</t>
  </si>
  <si>
    <t>一般国道350号他 路面下空洞調査業務委託</t>
  </si>
  <si>
    <t>一般国道459号ほか10路線 路面下空洞調査 委託</t>
  </si>
  <si>
    <t>県単道路維持管理路面下空洞調査業務委託</t>
  </si>
  <si>
    <t>一般国道352号他 県単道路維持管理 路面下空洞調査業務委託</t>
  </si>
  <si>
    <t>一般国道352号ほか 道維管 路面下空洞調査業務 委託</t>
  </si>
  <si>
    <t>一般国道345号他 県単道路改善(道路)路面下空洞調査業務委託</t>
  </si>
  <si>
    <t>主要地方道新発田津川線他6路線 路面下空洞調査 委託</t>
  </si>
  <si>
    <t>主要地方道新井柿崎線他補道改 路面下空洞調査委託</t>
  </si>
  <si>
    <t>国道252号他県単道路改善(道路・補正)路面下空洞調査委託</t>
  </si>
  <si>
    <t>国道350号路面下空洞調査業務委託</t>
  </si>
  <si>
    <t>一般国道345号他県単道路改善(道路・補正)路面下空洞調査業務委託</t>
  </si>
  <si>
    <t>一般国道290号他県単道路改善(道路・補正)路面下空洞調査業務委託</t>
  </si>
  <si>
    <t>(国)252号他県単道路改善(道路・補正)路面下空洞調査委託</t>
  </si>
  <si>
    <t>一般国道352号ほか 道維管 路面下空洞調査業務</t>
  </si>
  <si>
    <t>一般国道403号他県単道路改善(道路・補正)路面下空洞調査業務委託</t>
  </si>
  <si>
    <t>一般国道148号他路面下空洞調査業務委託</t>
  </si>
  <si>
    <t>県単道路維持管理 路面下空洞調査業務委託</t>
  </si>
  <si>
    <t>一般国道253号他県単道路改善(道路・補正)路面下空洞調査委託</t>
  </si>
  <si>
    <t>一般国道291号他 路面下空洞調査業務委託</t>
  </si>
  <si>
    <t>一般国道117号他県単道路改善(道路・補正)路面下空洞調査委託</t>
  </si>
  <si>
    <t>一般国道117号他県単道路改善(道路・補正)路面下空洞調査業務委託</t>
  </si>
  <si>
    <t>寺泊港港湾調査費臨港道路路面下空洞調査業務委託</t>
  </si>
  <si>
    <t>岩船港県単港湾調査費臨港道路路面下空洞調査業務委託</t>
  </si>
  <si>
    <t>新潟港(東港区)臨港道路路面下空洞調査 委託</t>
  </si>
  <si>
    <t>姫川港臨港道路等路面下空洞調査業務委託</t>
  </si>
  <si>
    <t>臨港道路(両津港ほか)路面下空洞調査業務委託</t>
  </si>
  <si>
    <t>新潟港(西港区)臨港道路路面下空洞調査委託</t>
  </si>
  <si>
    <t>直江津港県単港湾調査 臨港道路路面下空洞調査業務委託</t>
  </si>
  <si>
    <t>新潟港(東港区)臨港道路路面下空洞調査委託</t>
  </si>
  <si>
    <t>目黒区役所</t>
    <rPh sb="0" eb="5">
      <t>メグロクヤクショ</t>
    </rPh>
    <phoneticPr fontId="6"/>
  </si>
  <si>
    <t>R4</t>
    <phoneticPr fontId="6"/>
  </si>
  <si>
    <t>路面下空洞調査委託【2022-00716】</t>
  </si>
  <si>
    <t>埼玉県庁</t>
    <rPh sb="0" eb="4">
      <t>サイタマケンチョウ</t>
    </rPh>
    <phoneticPr fontId="6"/>
  </si>
  <si>
    <t>路面下空洞調査業務委託(その1)</t>
  </si>
  <si>
    <t>路面下空洞調査業務委託(その4)</t>
    <phoneticPr fontId="6"/>
  </si>
  <si>
    <t>応用地質㈱</t>
    <rPh sb="0" eb="5">
      <t>オウヨウチシツカブ</t>
    </rPh>
    <phoneticPr fontId="6"/>
  </si>
  <si>
    <t>株式会社テイコク</t>
    <rPh sb="0" eb="4">
      <t>カブシキガイシャ</t>
    </rPh>
    <phoneticPr fontId="6"/>
  </si>
  <si>
    <t>株式会社東建ジオテック</t>
    <rPh sb="0" eb="4">
      <t>カブシキガイシャ</t>
    </rPh>
    <rPh sb="4" eb="6">
      <t>トウケン</t>
    </rPh>
    <phoneticPr fontId="6"/>
  </si>
  <si>
    <t>路面下空洞調査業務委託(その5)</t>
    <phoneticPr fontId="6"/>
  </si>
  <si>
    <t>国際航業株式会社</t>
    <rPh sb="0" eb="4">
      <t>コクサイコウギョウ</t>
    </rPh>
    <rPh sb="4" eb="8">
      <t>カブシキガイシャ</t>
    </rPh>
    <phoneticPr fontId="6"/>
  </si>
  <si>
    <t>(主)富士川身延線　路面下空洞調査業務委託</t>
    <phoneticPr fontId="6"/>
  </si>
  <si>
    <t>令和4年度海岸三丁目路面目視及び路面下空洞調査(その2)【04-00333】</t>
  </si>
  <si>
    <r>
      <t>赤川函館線外（B地</t>
    </r>
    <r>
      <rPr>
        <sz val="11"/>
        <color theme="1"/>
        <rFont val="游ゴシック"/>
        <family val="3"/>
        <charset val="128"/>
        <scheme val="minor"/>
      </rPr>
      <t xml:space="preserve">-500-26）
</t>
    </r>
    <r>
      <rPr>
        <sz val="11"/>
        <color theme="1"/>
        <rFont val="游ゴシック"/>
        <family val="3"/>
        <charset val="128"/>
        <scheme val="minor"/>
      </rPr>
      <t>工事路面下空洞調査委託</t>
    </r>
    <rPh sb="8" eb="9">
      <t>チ</t>
    </rPh>
    <phoneticPr fontId="10"/>
  </si>
  <si>
    <t>総合評価一般競争</t>
  </si>
  <si>
    <t>応用、越前屋
応札</t>
  </si>
  <si>
    <t>技術資料作成</t>
  </si>
  <si>
    <t>過去15年間に同種又は類似業務実績</t>
    <rPh sb="0" eb="2">
      <t>カコ</t>
    </rPh>
    <rPh sb="4" eb="6">
      <t>ネンカン</t>
    </rPh>
    <rPh sb="7" eb="10">
      <t>ドウシュマタ</t>
    </rPh>
    <rPh sb="11" eb="17">
      <t>ルイジギョウムジッセキ</t>
    </rPh>
    <phoneticPr fontId="10"/>
  </si>
  <si>
    <t>道内拠点</t>
    <rPh sb="0" eb="2">
      <t>ドウナイ</t>
    </rPh>
    <rPh sb="2" eb="4">
      <t>キョテン</t>
    </rPh>
    <phoneticPr fontId="10"/>
  </si>
  <si>
    <t>同種又は類似業務実績</t>
    <rPh sb="0" eb="2">
      <t>ドウシュ</t>
    </rPh>
    <rPh sb="2" eb="3">
      <t>マタ</t>
    </rPh>
    <rPh sb="4" eb="6">
      <t>ルイジ</t>
    </rPh>
    <rPh sb="6" eb="8">
      <t>ギョウム</t>
    </rPh>
    <rPh sb="8" eb="10">
      <t>ジッセキ</t>
    </rPh>
    <phoneticPr fontId="10"/>
  </si>
  <si>
    <r>
      <t>釧路環状線外（B改</t>
    </r>
    <r>
      <rPr>
        <sz val="11"/>
        <color theme="1"/>
        <rFont val="游ゴシック"/>
        <family val="3"/>
        <charset val="128"/>
        <scheme val="minor"/>
      </rPr>
      <t>-500-28）
交付金</t>
    </r>
    <r>
      <rPr>
        <sz val="11"/>
        <color theme="1"/>
        <rFont val="游ゴシック"/>
        <family val="3"/>
        <charset val="128"/>
        <scheme val="minor"/>
      </rPr>
      <t>工事路面下空洞調査委託</t>
    </r>
    <rPh sb="8" eb="9">
      <t>カイ</t>
    </rPh>
    <rPh sb="18" eb="21">
      <t>コウフキン</t>
    </rPh>
    <phoneticPr fontId="10"/>
  </si>
  <si>
    <t>参加ジオ・サーチのみ</t>
  </si>
  <si>
    <t>室蘭建設管理部内交付金工事路面下空洞調査委託</t>
  </si>
  <si>
    <t>大和探査　応札</t>
    <rPh sb="0" eb="2">
      <t>ダイワ</t>
    </rPh>
    <rPh sb="2" eb="4">
      <t>タンサ</t>
    </rPh>
    <rPh sb="5" eb="7">
      <t>オウサツ</t>
    </rPh>
    <phoneticPr fontId="10"/>
  </si>
  <si>
    <t>ー</t>
  </si>
  <si>
    <t>指名競争</t>
    <rPh sb="0" eb="2">
      <t>シメイ</t>
    </rPh>
    <rPh sb="2" eb="4">
      <t>キョウソウ</t>
    </rPh>
    <phoneticPr fontId="10"/>
  </si>
  <si>
    <t>越前屋、北海道土木設計　応札</t>
  </si>
  <si>
    <t>土木設計</t>
    <rPh sb="0" eb="2">
      <t>ドボク</t>
    </rPh>
    <rPh sb="2" eb="4">
      <t>セッケイ</t>
    </rPh>
    <phoneticPr fontId="10"/>
  </si>
  <si>
    <t>路面下空洞調査業務（その2）</t>
  </si>
  <si>
    <t>建設関連サービス業</t>
  </si>
  <si>
    <t>同種又は類似の役務の履行実績</t>
  </si>
  <si>
    <t>路面下空洞調査業務（その1）</t>
  </si>
  <si>
    <t>土木関係コンサルタント</t>
  </si>
  <si>
    <t>函館南茅部線外路面下空洞調査業務</t>
    <rPh sb="0" eb="2">
      <t>ハコダテ</t>
    </rPh>
    <rPh sb="2" eb="3">
      <t>ミナミ</t>
    </rPh>
    <rPh sb="3" eb="5">
      <t>カヤベ</t>
    </rPh>
    <rPh sb="5" eb="7">
      <t>センガイ</t>
    </rPh>
    <rPh sb="7" eb="16">
      <t>ロメンカクウドウチョウサギョウム</t>
    </rPh>
    <phoneticPr fontId="10"/>
  </si>
  <si>
    <t>路面下空洞調査業務（その3）</t>
  </si>
  <si>
    <t>路面下空洞調査業務（その4）</t>
  </si>
  <si>
    <t>越前屋</t>
  </si>
  <si>
    <t>指名競争</t>
  </si>
  <si>
    <t>同種又は類似業務において
元請又は一次下請の実績</t>
  </si>
  <si>
    <t>下請実績のみの場合は
契約関係を証明できる書類の写し</t>
  </si>
  <si>
    <t>アサノ大成基礎</t>
  </si>
  <si>
    <t>二次のみ
H26 一次調査結果に基づく</t>
  </si>
  <si>
    <t>網走市役所</t>
    <rPh sb="0" eb="2">
      <t>アバシリ</t>
    </rPh>
    <rPh sb="2" eb="3">
      <t>シ</t>
    </rPh>
    <rPh sb="3" eb="5">
      <t>ヤクショ</t>
    </rPh>
    <phoneticPr fontId="10"/>
  </si>
  <si>
    <t>つくしケ丘本通線外路面空洞化調査委託</t>
    <rPh sb="3" eb="5">
      <t>ガオカ</t>
    </rPh>
    <rPh sb="5" eb="6">
      <t>ホン</t>
    </rPh>
    <rPh sb="6" eb="7">
      <t>ツウ</t>
    </rPh>
    <rPh sb="7" eb="8">
      <t>セン</t>
    </rPh>
    <rPh sb="8" eb="10">
      <t>ガイロ</t>
    </rPh>
    <rPh sb="10" eb="11">
      <t>メン</t>
    </rPh>
    <rPh sb="11" eb="14">
      <t>クウドウカ</t>
    </rPh>
    <rPh sb="14" eb="16">
      <t>チョウサ</t>
    </rPh>
    <rPh sb="16" eb="18">
      <t>イタク</t>
    </rPh>
    <phoneticPr fontId="10"/>
  </si>
  <si>
    <t>バーム測量設計</t>
    <rPh sb="3" eb="5">
      <t>ソクリョウ</t>
    </rPh>
    <rPh sb="5" eb="7">
      <t>セッケイ</t>
    </rPh>
    <phoneticPr fontId="10"/>
  </si>
  <si>
    <t>不明</t>
    <rPh sb="0" eb="2">
      <t>フメイ</t>
    </rPh>
    <phoneticPr fontId="10"/>
  </si>
  <si>
    <t>旭川市役所</t>
    <rPh sb="0" eb="3">
      <t>アサヒカワシ</t>
    </rPh>
    <rPh sb="3" eb="5">
      <t>ヤクショ</t>
    </rPh>
    <phoneticPr fontId="10"/>
  </si>
  <si>
    <t>永隆橋通線ほか路面下空洞探査業務委託</t>
    <rPh sb="0" eb="1">
      <t>エイ</t>
    </rPh>
    <rPh sb="1" eb="2">
      <t>リュウ</t>
    </rPh>
    <rPh sb="2" eb="3">
      <t>ハシ</t>
    </rPh>
    <rPh sb="3" eb="4">
      <t>ツウ</t>
    </rPh>
    <rPh sb="4" eb="5">
      <t>セン</t>
    </rPh>
    <rPh sb="7" eb="9">
      <t>ロメン</t>
    </rPh>
    <rPh sb="9" eb="10">
      <t>カ</t>
    </rPh>
    <rPh sb="10" eb="12">
      <t>クウドウ</t>
    </rPh>
    <rPh sb="12" eb="14">
      <t>タンサ</t>
    </rPh>
    <rPh sb="14" eb="16">
      <t>ギョウム</t>
    </rPh>
    <rPh sb="16" eb="18">
      <t>イタク</t>
    </rPh>
    <phoneticPr fontId="10"/>
  </si>
  <si>
    <t>希望制指名競争</t>
    <rPh sb="0" eb="2">
      <t>キボウ</t>
    </rPh>
    <rPh sb="2" eb="3">
      <t>セイ</t>
    </rPh>
    <rPh sb="3" eb="5">
      <t>シメイ</t>
    </rPh>
    <rPh sb="5" eb="7">
      <t>キョウソウ</t>
    </rPh>
    <phoneticPr fontId="10"/>
  </si>
  <si>
    <t>地質・地盤調査</t>
    <rPh sb="0" eb="2">
      <t>チシツ</t>
    </rPh>
    <rPh sb="3" eb="5">
      <t>ジバン</t>
    </rPh>
    <rPh sb="5" eb="7">
      <t>チョウサ</t>
    </rPh>
    <phoneticPr fontId="10"/>
  </si>
  <si>
    <t>北海道開発局</t>
    <rPh sb="0" eb="3">
      <t>ホッカイドウ</t>
    </rPh>
    <rPh sb="3" eb="6">
      <t>カイハツキョク</t>
    </rPh>
    <phoneticPr fontId="10"/>
  </si>
  <si>
    <t>路面下空洞探査業務</t>
    <rPh sb="0" eb="3">
      <t>ロメンカ</t>
    </rPh>
    <rPh sb="3" eb="5">
      <t>クウドウ</t>
    </rPh>
    <rPh sb="5" eb="7">
      <t>タンサ</t>
    </rPh>
    <rPh sb="7" eb="9">
      <t>ギョウム</t>
    </rPh>
    <phoneticPr fontId="10"/>
  </si>
  <si>
    <t>新潟県庁</t>
  </si>
  <si>
    <t>金沢市</t>
  </si>
  <si>
    <t>技術士orRCCM</t>
  </si>
  <si>
    <t>一般国道253号ほか県単道路維持管理路面下空洞調査委託</t>
  </si>
  <si>
    <t>地質調査</t>
  </si>
  <si>
    <t>一般国道352号他県単道路維持管理路面下空洞調査業務委託</t>
  </si>
  <si>
    <t>一般国道352号ほか道維管路面下空洞調査業務委託</t>
  </si>
  <si>
    <t>一般国道404号他県単道路維持管理路面下空洞調査業務委託</t>
  </si>
  <si>
    <t>一般国道345号維持管理調査費路面下空洞調査業務</t>
  </si>
  <si>
    <t>技術士･RCCM･工学博士･土木学会認定土木技術者</t>
  </si>
  <si>
    <t>下水道管路空洞調査業務委託</t>
  </si>
  <si>
    <t>H24/4以降に公共機関発注の調査で空洞発見率80%以上の実績</t>
  </si>
  <si>
    <t>レーダ車の自社保有</t>
  </si>
  <si>
    <t>空洞調査業務の実務経験を有する者</t>
  </si>
  <si>
    <t>H23/4以降に公共機関発注の調査で空洞発見率80%以上の実績</t>
  </si>
  <si>
    <t xml:space="preserve">H29 </t>
  </si>
  <si>
    <t>希望性指名競争入札</t>
  </si>
  <si>
    <t>物品業者登録</t>
  </si>
  <si>
    <t>路面下空洞調査業務の直接請負実績</t>
  </si>
  <si>
    <t>40km程度</t>
  </si>
  <si>
    <t>H24～H28の全ての年度において、路面下空洞調査又は車載型地中レーダによる空洞調査を1件以上実施した実績を有するもの。</t>
  </si>
  <si>
    <t>空洞調査委託</t>
  </si>
  <si>
    <t>公募型指名競争入札</t>
  </si>
  <si>
    <t>官公署、公社及び公団から直接請負</t>
  </si>
  <si>
    <t>100km</t>
  </si>
  <si>
    <t>H23年度以降に官公署、公社及び公団から直接請け負った路面下空洞調査委託を主任技術者として係わった実績</t>
  </si>
  <si>
    <t>公募型プロポーザル方式</t>
  </si>
  <si>
    <t>官公庁が発注した路面下空洞調査の受託実績が1件以上</t>
  </si>
  <si>
    <t>総合技術監理部門で建設－道路、建設－土質及び基礎、応用理学－地質</t>
  </si>
  <si>
    <t>路面下空洞調査委託（単価）</t>
  </si>
  <si>
    <t>道路調査委託</t>
  </si>
  <si>
    <t>ウォールナット</t>
  </si>
  <si>
    <t>路面陥没調査委託</t>
  </si>
  <si>
    <t>大和探査技術</t>
  </si>
  <si>
    <t>地中エンジニアリング</t>
  </si>
  <si>
    <t>ジオ応札</t>
  </si>
  <si>
    <t>土木・水関係調査業務</t>
  </si>
  <si>
    <t>過去5年以内に国又は地方公共団体が発注した路面下空洞調査及び橋梁床版劣化調査の受諾実績があること</t>
  </si>
  <si>
    <t>過去5年以内に国又は地方公共団体が発注した路面下空洞調査及び橋梁床版劣化調査の担当実績がある主任技術者を配置すること</t>
  </si>
  <si>
    <t>カナン・ジオリサーチ</t>
  </si>
  <si>
    <t>舗装構造調査委託(空洞調査)</t>
  </si>
  <si>
    <t>アイレック</t>
  </si>
  <si>
    <t>各単価の合計で競争</t>
  </si>
  <si>
    <t>入札比較価格
2,453,000円</t>
  </si>
  <si>
    <t>三造試験センター</t>
  </si>
  <si>
    <t>H28年度業務の履行状況が良好と認められた場合、翌年度も当該事業者と特命随意契約を行うことが出来る</t>
  </si>
  <si>
    <t>路面下空洞調査業務(第328号)</t>
  </si>
  <si>
    <t>H25年度入札資格は(国、地方公共団体で路面下空洞調査に係る業務が受諾実績があること（数量規程無し）)</t>
  </si>
  <si>
    <t>見積合わせ</t>
  </si>
  <si>
    <t>スコープ調査:要件に詳細を書かない、ファイバーでも可のようにする</t>
  </si>
  <si>
    <t>堺2000号線空洞調査業務委託</t>
  </si>
  <si>
    <t>第1回最低入札者に落札決定</t>
  </si>
  <si>
    <t>路面下空洞化調査委託(単価契約)</t>
  </si>
  <si>
    <t>随意契約(見積競争)</t>
  </si>
  <si>
    <t>見積りは8社ほど取得したが入札はジオ・サーチ1社</t>
  </si>
  <si>
    <t>過去5年間で東京23区発注の路面下空洞調査業務委託を自ら受託し履行した実績を有すること</t>
  </si>
  <si>
    <t>数量の縛りはない</t>
  </si>
  <si>
    <t>技術士:（総合技術監理部門:建設-土質及び基礎、道路)又は技術士:(建設部門-土質及び基礎、道路)</t>
  </si>
  <si>
    <t>舗装構造調査委託(空洞化調査)</t>
  </si>
  <si>
    <t>舗装路面下陥没調査委託</t>
  </si>
  <si>
    <t>路面下陥没危険箇所調査業務請負提案募集</t>
  </si>
  <si>
    <t>毎年発注している？
1～2月が多い</t>
  </si>
  <si>
    <t>契約金額500万円以上のものについてはTECRISに基づき業務カルテを作成し提出する</t>
  </si>
  <si>
    <t>代理人及び主任技術者、照査技術者を定めること（具体的な条件等不明）</t>
  </si>
  <si>
    <t>静岡県庁</t>
  </si>
  <si>
    <t>下水道布設路線道路下空洞調査業務委託</t>
  </si>
  <si>
    <t>一般競争</t>
  </si>
  <si>
    <t>土木コンサル業務</t>
  </si>
  <si>
    <t>同種又は類似業務実績1件以上</t>
  </si>
  <si>
    <t>技術士(総合管理部門-建設又は応用理学、建設部門、応用理学部門)博士(工学・理学)(専門分野:路面下空洞調査に関する研究)RCCM資格、土木学会認定技術者(特別上級、上級、一級)</t>
  </si>
  <si>
    <t>手持ち業務の契約金額合計が4億円未満及び10件未満であるもの</t>
  </si>
  <si>
    <t>路面下空洞調査業務委託①</t>
  </si>
  <si>
    <t>山越</t>
  </si>
  <si>
    <t>調査(工事・都市系）認定、うち地質調査を選択している者。又は調査(その他)認定</t>
  </si>
  <si>
    <t>路面下空洞一次及び二次調査の履行実績(元請、下請問わず)</t>
  </si>
  <si>
    <t>路面下空洞一次及び二次調査の履行実績</t>
  </si>
  <si>
    <t>路面下空洞調査業務委託（その１）</t>
  </si>
  <si>
    <t>基礎地盤</t>
  </si>
  <si>
    <t>越前屋改札後失格</t>
  </si>
  <si>
    <t>路面下空洞調査業務委託（その２）</t>
  </si>
  <si>
    <t>ニチレキ</t>
  </si>
  <si>
    <t>基礎地盤改札後失格</t>
  </si>
  <si>
    <t>事後審査型一般競争</t>
  </si>
  <si>
    <t>大増コンサルタンツ低入札失格</t>
  </si>
  <si>
    <t>ジオサーチ以外辞退</t>
  </si>
  <si>
    <t>汚水管路埋設道路空洞調査業務委託</t>
  </si>
  <si>
    <t>路面下空洞調査業務委託②</t>
  </si>
  <si>
    <t>135号外路面下空洞調査業務委託</t>
  </si>
  <si>
    <t>梅ヶ丘温泉昭和線外7路面下空洞調査業務委託</t>
  </si>
  <si>
    <t>川崎地質
低入札失格</t>
  </si>
  <si>
    <t>低入札調査実施</t>
  </si>
  <si>
    <t>136号外路面下空洞調査業務委託</t>
  </si>
  <si>
    <t>下関市：建設コンサルタント
国土交通省：建設コンサルタント道路部門</t>
  </si>
  <si>
    <t>市内に本店または契約締結権のある営業所</t>
  </si>
  <si>
    <t>県内一円山口県
路面性状調査業務委託第1工区</t>
    <rPh sb="0" eb="2">
      <t>ケンナイ</t>
    </rPh>
    <rPh sb="2" eb="3">
      <t>イチ</t>
    </rPh>
    <rPh sb="3" eb="4">
      <t>エン</t>
    </rPh>
    <rPh sb="4" eb="6">
      <t>ヤマグチ</t>
    </rPh>
    <rPh sb="6" eb="7">
      <t>ケン</t>
    </rPh>
    <rPh sb="8" eb="10">
      <t>ロメン</t>
    </rPh>
    <rPh sb="10" eb="12">
      <t>セイジョウ</t>
    </rPh>
    <rPh sb="12" eb="14">
      <t>チョウサ</t>
    </rPh>
    <rPh sb="14" eb="16">
      <t>ギョウム</t>
    </rPh>
    <rPh sb="16" eb="18">
      <t>イタク</t>
    </rPh>
    <rPh sb="18" eb="19">
      <t>ダイ</t>
    </rPh>
    <rPh sb="20" eb="22">
      <t>コウク</t>
    </rPh>
    <phoneticPr fontId="10"/>
  </si>
  <si>
    <t>復建調査設計㈱</t>
    <rPh sb="0" eb="2">
      <t>フッケン</t>
    </rPh>
    <rPh sb="2" eb="4">
      <t>チョウサ</t>
    </rPh>
    <rPh sb="4" eb="6">
      <t>セッケイ</t>
    </rPh>
    <phoneticPr fontId="10"/>
  </si>
  <si>
    <t>指名競争入札</t>
    <rPh sb="0" eb="6">
      <t>シメイキョウソウニュウサツ</t>
    </rPh>
    <phoneticPr fontId="10"/>
  </si>
  <si>
    <t>水島地区外空洞調査業務委託</t>
    <rPh sb="0" eb="2">
      <t>ミズシマ</t>
    </rPh>
    <rPh sb="2" eb="4">
      <t>チク</t>
    </rPh>
    <rPh sb="4" eb="5">
      <t>ガイ</t>
    </rPh>
    <rPh sb="5" eb="7">
      <t>クウドウ</t>
    </rPh>
    <rPh sb="7" eb="9">
      <t>チョウサ</t>
    </rPh>
    <rPh sb="9" eb="11">
      <t>ギョウム</t>
    </rPh>
    <rPh sb="11" eb="13">
      <t>イタク</t>
    </rPh>
    <phoneticPr fontId="10"/>
  </si>
  <si>
    <t>応用地質㈱</t>
  </si>
  <si>
    <t>山口県庁</t>
    <rPh sb="0" eb="2">
      <t>ヤマグチ</t>
    </rPh>
    <rPh sb="2" eb="3">
      <t>ケン</t>
    </rPh>
    <rPh sb="3" eb="4">
      <t>チョウ</t>
    </rPh>
    <phoneticPr fontId="10"/>
  </si>
  <si>
    <t>県内一円山口県
路面性状調査業務委託第2工区</t>
    <rPh sb="0" eb="2">
      <t>ケンナイ</t>
    </rPh>
    <rPh sb="2" eb="3">
      <t>イチ</t>
    </rPh>
    <rPh sb="3" eb="4">
      <t>エン</t>
    </rPh>
    <rPh sb="4" eb="6">
      <t>ヤマグチ</t>
    </rPh>
    <rPh sb="6" eb="7">
      <t>ケン</t>
    </rPh>
    <rPh sb="8" eb="10">
      <t>ロメン</t>
    </rPh>
    <rPh sb="10" eb="12">
      <t>セイジョウ</t>
    </rPh>
    <rPh sb="12" eb="14">
      <t>チョウサ</t>
    </rPh>
    <rPh sb="14" eb="16">
      <t>ギョウム</t>
    </rPh>
    <rPh sb="16" eb="18">
      <t>イタク</t>
    </rPh>
    <rPh sb="18" eb="19">
      <t>ダイ</t>
    </rPh>
    <rPh sb="20" eb="22">
      <t>コウク</t>
    </rPh>
    <phoneticPr fontId="10"/>
  </si>
  <si>
    <t xml:space="preserve">H30 </t>
  </si>
  <si>
    <t>路面下空洞調対策工事</t>
  </si>
  <si>
    <t>山口テクノ株式会社</t>
  </si>
  <si>
    <t>宇部市路面下空洞調査業務委託</t>
  </si>
  <si>
    <t>広島市内路面下空洞調査業務</t>
  </si>
  <si>
    <t>中国管内路面下空洞調査業務</t>
  </si>
  <si>
    <t>平成30年度路面下空洞調査業務委託</t>
    <rPh sb="4" eb="6">
      <t>ネンド</t>
    </rPh>
    <rPh sb="6" eb="8">
      <t>ロメン</t>
    </rPh>
    <rPh sb="8" eb="9">
      <t>カ</t>
    </rPh>
    <rPh sb="9" eb="11">
      <t>クウドウ</t>
    </rPh>
    <rPh sb="11" eb="13">
      <t>チョウサ</t>
    </rPh>
    <rPh sb="13" eb="15">
      <t>ギョウム</t>
    </rPh>
    <rPh sb="15" eb="17">
      <t>イタク</t>
    </rPh>
    <phoneticPr fontId="10"/>
  </si>
  <si>
    <t>㈱ウエスコ</t>
  </si>
  <si>
    <t>馬木九丁目地下空洞調査業務（３０－１）</t>
  </si>
  <si>
    <t>フクヨシエンジニアリング㈱</t>
  </si>
  <si>
    <t>一般国道487号外　路面下空洞調査業務</t>
    <rPh sb="0" eb="2">
      <t>イッパン</t>
    </rPh>
    <rPh sb="2" eb="4">
      <t>コクドウ</t>
    </rPh>
    <rPh sb="7" eb="8">
      <t>ゴウ</t>
    </rPh>
    <rPh sb="8" eb="9">
      <t>ソト</t>
    </rPh>
    <rPh sb="10" eb="12">
      <t>ロメン</t>
    </rPh>
    <rPh sb="12" eb="13">
      <t>カ</t>
    </rPh>
    <rPh sb="13" eb="15">
      <t>クウドウ</t>
    </rPh>
    <rPh sb="15" eb="17">
      <t>チョウサ</t>
    </rPh>
    <rPh sb="17" eb="19">
      <t>ギョウム</t>
    </rPh>
    <phoneticPr fontId="10"/>
  </si>
  <si>
    <t>平成28年度路面下空洞調査業務委託</t>
    <rPh sb="0" eb="2">
      <t>ヘイセイ</t>
    </rPh>
    <rPh sb="4" eb="6">
      <t>ネンド</t>
    </rPh>
    <rPh sb="6" eb="8">
      <t>ロメン</t>
    </rPh>
    <rPh sb="8" eb="9">
      <t>カ</t>
    </rPh>
    <rPh sb="9" eb="11">
      <t>クウドウ</t>
    </rPh>
    <rPh sb="11" eb="13">
      <t>チョウサ</t>
    </rPh>
    <rPh sb="13" eb="15">
      <t>ギョウム</t>
    </rPh>
    <rPh sb="15" eb="17">
      <t>イタク</t>
    </rPh>
    <phoneticPr fontId="10"/>
  </si>
  <si>
    <t>平成29年度下関港海岸(山陽地区)
空洞化調査</t>
  </si>
  <si>
    <t>株式会社エコー</t>
  </si>
  <si>
    <t>発注機関</t>
    <phoneticPr fontId="1"/>
  </si>
  <si>
    <t>香川県庁</t>
    <rPh sb="0" eb="4">
      <t>カガワケンチョウ</t>
    </rPh>
    <phoneticPr fontId="1"/>
  </si>
  <si>
    <t>県道丸亀詫間豊浜線外１１線　道路維持修繕工事　路面下空洞調査業務委託</t>
  </si>
  <si>
    <t>企画競争
（入札・コンペ・プロポーザル）</t>
    <rPh sb="0" eb="2">
      <t>キカク</t>
    </rPh>
    <rPh sb="2" eb="4">
      <t>キョウソウ</t>
    </rPh>
    <rPh sb="6" eb="8">
      <t>ニュウサツ</t>
    </rPh>
    <phoneticPr fontId="1"/>
  </si>
  <si>
    <t>R5</t>
    <phoneticPr fontId="1"/>
  </si>
  <si>
    <t>令和5年度　四国管内路面下空洞調査業務</t>
    <rPh sb="0" eb="2">
      <t>レイワ</t>
    </rPh>
    <rPh sb="3" eb="5">
      <t>ネンド</t>
    </rPh>
    <rPh sb="6" eb="10">
      <t>シコクカンナイ</t>
    </rPh>
    <rPh sb="10" eb="19">
      <t>ロメンシタクウドウチョウサギョウム</t>
    </rPh>
    <phoneticPr fontId="1"/>
  </si>
  <si>
    <t>水戸市役所</t>
    <rPh sb="0" eb="5">
      <t>ミトシヤクショ</t>
    </rPh>
    <phoneticPr fontId="6"/>
  </si>
  <si>
    <t>水戸市路面下空洞調査業務委託【04-476】</t>
    <rPh sb="0" eb="3">
      <t>ミトシ</t>
    </rPh>
    <rPh sb="3" eb="5">
      <t>ロメン</t>
    </rPh>
    <rPh sb="5" eb="6">
      <t>シタ</t>
    </rPh>
    <rPh sb="6" eb="8">
      <t>クウドウ</t>
    </rPh>
    <rPh sb="8" eb="10">
      <t>チョウサ</t>
    </rPh>
    <rPh sb="10" eb="12">
      <t>ギョウム</t>
    </rPh>
    <rPh sb="12" eb="14">
      <t>イタク</t>
    </rPh>
    <phoneticPr fontId="6"/>
  </si>
  <si>
    <t>一次（km）</t>
    <rPh sb="0" eb="2">
      <t>イチジ</t>
    </rPh>
    <phoneticPr fontId="1"/>
  </si>
  <si>
    <t>二次（箇所）</t>
    <rPh sb="0" eb="2">
      <t>ニジ</t>
    </rPh>
    <rPh sb="3" eb="5">
      <t>カショ</t>
    </rPh>
    <phoneticPr fontId="1"/>
  </si>
  <si>
    <t>北海道庁</t>
    <rPh sb="0" eb="4">
      <t>ホッカイドウチョウ</t>
    </rPh>
    <phoneticPr fontId="10"/>
  </si>
  <si>
    <t>H27</t>
    <phoneticPr fontId="1"/>
  </si>
  <si>
    <t>石狩湾新港地域公共下水道道路路面下空洞調査業務</t>
    <phoneticPr fontId="1"/>
  </si>
  <si>
    <t>旭川建設管理部事業課管内路面下空洞調査</t>
    <phoneticPr fontId="1"/>
  </si>
  <si>
    <t>H26</t>
    <phoneticPr fontId="1"/>
  </si>
  <si>
    <t>路面下空洞探査業務(その3)</t>
    <phoneticPr fontId="1"/>
  </si>
  <si>
    <t>路面下空洞探査業務(その2)</t>
    <phoneticPr fontId="1"/>
  </si>
  <si>
    <t>越前屋試錐工業株式会社</t>
    <phoneticPr fontId="1"/>
  </si>
  <si>
    <t>路面下空洞探査業務</t>
    <phoneticPr fontId="1"/>
  </si>
  <si>
    <t>厚別公園競技場路面下空洞探査業務</t>
    <phoneticPr fontId="1"/>
  </si>
  <si>
    <t>小樽建設管理部管内道路事業調査(路面下空洞調査)</t>
    <phoneticPr fontId="1"/>
  </si>
  <si>
    <t>応用地質</t>
    <rPh sb="0" eb="4">
      <t>オウヨウチシツ</t>
    </rPh>
    <phoneticPr fontId="1"/>
  </si>
  <si>
    <t>路面下空洞探査業務</t>
    <rPh sb="0" eb="9">
      <t>ロメンシタクウドウタンサギョウム</t>
    </rPh>
    <phoneticPr fontId="1"/>
  </si>
  <si>
    <t>H25</t>
    <phoneticPr fontId="1"/>
  </si>
  <si>
    <t>札幌建設管理部管内道路ストック総点検(路面下空洞調査)</t>
    <phoneticPr fontId="1"/>
  </si>
  <si>
    <t>北海道開発局管内 路面下空洞探査業務</t>
    <phoneticPr fontId="1"/>
  </si>
  <si>
    <t>H24</t>
    <phoneticPr fontId="1"/>
  </si>
  <si>
    <t>北海道開発局</t>
    <phoneticPr fontId="1"/>
  </si>
  <si>
    <t>網走郡美幌町役場</t>
    <phoneticPr fontId="1"/>
  </si>
  <si>
    <t>第761号道路空洞調査委託</t>
    <phoneticPr fontId="1"/>
  </si>
  <si>
    <t>株式会社中神土木設計事務所</t>
    <phoneticPr fontId="1"/>
  </si>
  <si>
    <t>1条通線ほか路面下空洞探査業務委託</t>
    <phoneticPr fontId="1"/>
  </si>
  <si>
    <t>大地コンサルタント株式会社</t>
    <phoneticPr fontId="1"/>
  </si>
  <si>
    <t>路面下健全度調査業務</t>
    <phoneticPr fontId="1"/>
  </si>
  <si>
    <t>当別出張所管内地道債局改工事路面下調査</t>
    <phoneticPr fontId="1"/>
  </si>
  <si>
    <t>青森田代十和田線外路面下空洞解析業務委託</t>
    <rPh sb="0" eb="2">
      <t>アオモリ</t>
    </rPh>
    <rPh sb="2" eb="4">
      <t>タシロ</t>
    </rPh>
    <rPh sb="4" eb="7">
      <t>トワダ</t>
    </rPh>
    <rPh sb="7" eb="8">
      <t>セン</t>
    </rPh>
    <rPh sb="8" eb="9">
      <t>ガイ</t>
    </rPh>
    <rPh sb="9" eb="11">
      <t>ロメン</t>
    </rPh>
    <rPh sb="11" eb="12">
      <t>カ</t>
    </rPh>
    <rPh sb="12" eb="14">
      <t>クウドウ</t>
    </rPh>
    <rPh sb="14" eb="16">
      <t>カイセキ</t>
    </rPh>
    <rPh sb="16" eb="18">
      <t>ギョウム</t>
    </rPh>
    <rPh sb="18" eb="20">
      <t>イタク</t>
    </rPh>
    <phoneticPr fontId="1"/>
  </si>
  <si>
    <t>引上名久井三戸線外路面下空洞解析業務委託</t>
    <rPh sb="0" eb="1">
      <t>ヒ</t>
    </rPh>
    <rPh sb="1" eb="2">
      <t>ウエ</t>
    </rPh>
    <rPh sb="2" eb="5">
      <t>ナクイ</t>
    </rPh>
    <rPh sb="5" eb="7">
      <t>サンノヘ</t>
    </rPh>
    <rPh sb="7" eb="8">
      <t>セン</t>
    </rPh>
    <rPh sb="8" eb="9">
      <t>ガイ</t>
    </rPh>
    <rPh sb="9" eb="14">
      <t>ロメンカクウドウ</t>
    </rPh>
    <rPh sb="14" eb="16">
      <t>カイセキ</t>
    </rPh>
    <rPh sb="16" eb="18">
      <t>ギョウム</t>
    </rPh>
    <rPh sb="18" eb="20">
      <t>イタク</t>
    </rPh>
    <phoneticPr fontId="1"/>
  </si>
  <si>
    <t>弘前鰺ヶ沢線外路面下空洞解析業務委託</t>
    <phoneticPr fontId="1"/>
  </si>
  <si>
    <t>五所川原車力線外路面下空洞解析業務委託</t>
    <phoneticPr fontId="1"/>
  </si>
  <si>
    <t>道管第 41 号 市道土崎保戸野線ほか 13 路線 路面下空洞調査業務委託</t>
    <phoneticPr fontId="1"/>
  </si>
  <si>
    <t>青森県庁</t>
    <rPh sb="0" eb="3">
      <t>アオモリケン</t>
    </rPh>
    <rPh sb="3" eb="4">
      <t>チョウ</t>
    </rPh>
    <phoneticPr fontId="1"/>
  </si>
  <si>
    <t>夏泊公園線外路面下空洞解析業務委託</t>
    <phoneticPr fontId="1"/>
  </si>
  <si>
    <t>仙台市役所</t>
    <rPh sb="0" eb="3">
      <t>センダイシ</t>
    </rPh>
    <rPh sb="3" eb="5">
      <t>ヤクショ</t>
    </rPh>
    <phoneticPr fontId="1"/>
  </si>
  <si>
    <t>平成30年度仙台市路面下空洞調査業務</t>
    <phoneticPr fontId="1"/>
  </si>
  <si>
    <t>東北横浜線外路面下空洞解析業務委託</t>
    <phoneticPr fontId="1"/>
  </si>
  <si>
    <t>鰺ヶ沢蟹田線路面下空洞解析業務委託</t>
    <phoneticPr fontId="1"/>
  </si>
  <si>
    <t>八戸階上線外路面下空洞解析業務委託</t>
    <phoneticPr fontId="1"/>
  </si>
  <si>
    <t>仙台市路面下空洞調査業務</t>
    <phoneticPr fontId="1"/>
  </si>
  <si>
    <t>平成29年度 岩木川右岸環状線外路面下空洞調査業務</t>
    <phoneticPr fontId="1"/>
  </si>
  <si>
    <t>道管第 21 号 市道千秋中島町1号線ほか47路線 路面下空洞化調査業務委託</t>
    <phoneticPr fontId="1"/>
  </si>
  <si>
    <t>国道280号外路面下空洞解析業務委託</t>
    <phoneticPr fontId="1"/>
  </si>
  <si>
    <t>国道394号外路面下空洞解析業務委託</t>
    <phoneticPr fontId="1"/>
  </si>
  <si>
    <t>国道104号外路面下空洞解析業務委託</t>
    <phoneticPr fontId="1"/>
  </si>
  <si>
    <t>国道102号外路面下空洞解析業務委託</t>
    <phoneticPr fontId="1"/>
  </si>
  <si>
    <t>南東北管内路面下空洞調査業務</t>
    <phoneticPr fontId="1"/>
  </si>
  <si>
    <t>北東北管内路面下空洞調査業務</t>
    <phoneticPr fontId="1"/>
  </si>
  <si>
    <t>市道岩手公園開運橋線外路線路面下空洞化調査業務委託その2</t>
    <phoneticPr fontId="1"/>
  </si>
  <si>
    <t>宮城県庁</t>
    <rPh sb="0" eb="3">
      <t>ミヤギケン</t>
    </rPh>
    <rPh sb="3" eb="4">
      <t>チョウ</t>
    </rPh>
    <phoneticPr fontId="1"/>
  </si>
  <si>
    <t>路面下空洞調査業務委託(その2)</t>
  </si>
  <si>
    <t>基礎地盤コンサルタンツ㈱</t>
    <rPh sb="0" eb="4">
      <t>キソジバン</t>
    </rPh>
    <phoneticPr fontId="1"/>
  </si>
  <si>
    <t>一次（㎞）</t>
    <rPh sb="0" eb="2">
      <t>イチジ</t>
    </rPh>
    <phoneticPr fontId="1"/>
  </si>
  <si>
    <t>1次（㎞）</t>
    <rPh sb="1" eb="2">
      <t>ジ</t>
    </rPh>
    <phoneticPr fontId="1"/>
  </si>
  <si>
    <t>2次（箇所）</t>
    <rPh sb="1" eb="2">
      <t>ジ</t>
    </rPh>
    <rPh sb="3" eb="5">
      <t>カショ</t>
    </rPh>
    <phoneticPr fontId="1"/>
  </si>
  <si>
    <t>一般国道148号防災安全(路面下空洞補修)路面下空洞調査業務委託</t>
  </si>
  <si>
    <t>一般国道117号他　路面下空洞調査業務委託</t>
  </si>
  <si>
    <t>令和2年度北陸管内路面下空洞調査業務</t>
  </si>
  <si>
    <t>令和 2 年度路面下空洞調査業務委託</t>
    <phoneticPr fontId="1"/>
  </si>
  <si>
    <t>令和2年度北陸管内路面下空洞調査業務その2</t>
    <phoneticPr fontId="1"/>
  </si>
  <si>
    <t>平成30年度路面下空洞調査業務</t>
    <rPh sb="0" eb="2">
      <t>ヘイセイ</t>
    </rPh>
    <rPh sb="4" eb="6">
      <t>ネンド</t>
    </rPh>
    <rPh sb="6" eb="15">
      <t>ロメンシタクウドウチョウサギョウム</t>
    </rPh>
    <phoneticPr fontId="1"/>
  </si>
  <si>
    <t>三条市役所</t>
    <rPh sb="0" eb="5">
      <t>サンジョウシヤクショ</t>
    </rPh>
    <phoneticPr fontId="1"/>
  </si>
  <si>
    <t>市道裏館江丸通り線ほか14線路面下空洞化調査業務委託</t>
  </si>
  <si>
    <t>ニチレキ</t>
    <phoneticPr fontId="1"/>
  </si>
  <si>
    <t>北陸地方整備局</t>
    <rPh sb="0" eb="2">
      <t>ホクリク</t>
    </rPh>
    <rPh sb="2" eb="4">
      <t>チホウ</t>
    </rPh>
    <rPh sb="4" eb="6">
      <t>セイビ</t>
    </rPh>
    <rPh sb="6" eb="7">
      <t>キョク</t>
    </rPh>
    <phoneticPr fontId="1"/>
  </si>
  <si>
    <t>平成29年度路面下空洞調査業務</t>
  </si>
  <si>
    <t>能美市役所</t>
    <rPh sb="0" eb="3">
      <t>ノミシ</t>
    </rPh>
    <rPh sb="3" eb="5">
      <t>ヤクショ</t>
    </rPh>
    <phoneticPr fontId="1"/>
  </si>
  <si>
    <t>市道路面下空洞調査業務委託(その2)</t>
  </si>
  <si>
    <t>H28</t>
    <phoneticPr fontId="1"/>
  </si>
  <si>
    <t>平成28年度路面下空洞調査業務</t>
  </si>
  <si>
    <t>平成27年度路面下空洞調査その2業務</t>
  </si>
  <si>
    <t>平成27年度路面下空洞調査業務</t>
    <phoneticPr fontId="1"/>
  </si>
  <si>
    <t>平成26年度路面下空洞調査業務</t>
    <phoneticPr fontId="1"/>
  </si>
  <si>
    <t>平成25年度 路面下空洞調査業務</t>
    <phoneticPr fontId="1"/>
  </si>
  <si>
    <t>平成24年度路面下空洞調査業務</t>
  </si>
  <si>
    <t>平成24年度 路面下空洞調査その2業務</t>
  </si>
  <si>
    <t>希望制指名競争入札</t>
    <rPh sb="0" eb="3">
      <t>キボウセイ</t>
    </rPh>
    <rPh sb="3" eb="9">
      <t>シメイキョウソウニュウサツ</t>
    </rPh>
    <phoneticPr fontId="1"/>
  </si>
  <si>
    <t>H23</t>
    <phoneticPr fontId="1"/>
  </si>
  <si>
    <t>平成23年度 路面下空洞調査業務</t>
    <phoneticPr fontId="1"/>
  </si>
  <si>
    <t>富山県庁</t>
    <rPh sb="0" eb="4">
      <t>トヤマケンチョウ</t>
    </rPh>
    <phoneticPr fontId="1"/>
  </si>
  <si>
    <t>一般国道415号道路総合交付金(防災・災防・修繕)道路法面空洞調査委託業務</t>
  </si>
  <si>
    <t>新潟港(東港区)東埋立地臨港道路空洞調査</t>
  </si>
  <si>
    <t>一般国道352号ほか　防交路面　路面下空洞調査業務　委託</t>
    <phoneticPr fontId="1"/>
  </si>
  <si>
    <t>金沢市役所</t>
    <rPh sb="0" eb="5">
      <t>カナザワシヤクショ</t>
    </rPh>
    <phoneticPr fontId="1"/>
  </si>
  <si>
    <t>平成30年度下水道管空洞調査業務委託</t>
    <phoneticPr fontId="1"/>
  </si>
  <si>
    <t>一次（㎞）</t>
    <rPh sb="0" eb="2">
      <t>イチジ</t>
    </rPh>
    <phoneticPr fontId="6"/>
  </si>
  <si>
    <t>二次（箇所）</t>
    <rPh sb="0" eb="2">
      <t>ニジ</t>
    </rPh>
    <rPh sb="3" eb="5">
      <t>カショ</t>
    </rPh>
    <phoneticPr fontId="6"/>
  </si>
  <si>
    <t>公募型
プロポーザル方式</t>
    <phoneticPr fontId="6"/>
  </si>
  <si>
    <t>企画競争(入札･コンペ･プロポーザル)</t>
    <phoneticPr fontId="6"/>
  </si>
  <si>
    <t>路面下空洞調査委託</t>
    <rPh sb="0" eb="7">
      <t>ロメンシタクウドウチョウサ</t>
    </rPh>
    <rPh sb="7" eb="9">
      <t>イタク</t>
    </rPh>
    <phoneticPr fontId="6"/>
  </si>
  <si>
    <t>横浜市役所</t>
    <rPh sb="0" eb="5">
      <t>ヨコハマシヤクショ</t>
    </rPh>
    <phoneticPr fontId="6"/>
  </si>
  <si>
    <t>指名競争入札</t>
    <rPh sb="0" eb="2">
      <t>シメイ</t>
    </rPh>
    <rPh sb="2" eb="6">
      <t>キョウソウニュウサツ</t>
    </rPh>
    <phoneticPr fontId="6"/>
  </si>
  <si>
    <t>新河岸水再生センター路面下空洞調査作業【02-雑-030】</t>
    <phoneticPr fontId="6"/>
  </si>
  <si>
    <t>路面下空洞調査に関する基礎調査委託【02-03193】</t>
  </si>
  <si>
    <t>平成30年度臨港道路路面下空洞調査委託【30-00377】</t>
    <phoneticPr fontId="6"/>
  </si>
  <si>
    <t>大和探査技術</t>
    <rPh sb="0" eb="6">
      <t>ダイワタンサギジュツ</t>
    </rPh>
    <phoneticPr fontId="6"/>
  </si>
  <si>
    <t>路面下空洞調査委託(道管の27)(単価契約)【30-01155】</t>
  </si>
  <si>
    <t>平成29年度臨港道路路面下空洞調査委託</t>
    <rPh sb="0" eb="2">
      <t>ヘイセイ</t>
    </rPh>
    <rPh sb="4" eb="6">
      <t>ネンド</t>
    </rPh>
    <phoneticPr fontId="6"/>
  </si>
  <si>
    <t>路面下空洞調査委託(道管の26)(単価契約)【29-03072】</t>
    <phoneticPr fontId="6"/>
  </si>
  <si>
    <t>株式会社ウオールナット</t>
    <phoneticPr fontId="6"/>
  </si>
  <si>
    <t>公募</t>
    <rPh sb="0" eb="2">
      <t>コウボ</t>
    </rPh>
    <phoneticPr fontId="6"/>
  </si>
  <si>
    <t>H28</t>
    <phoneticPr fontId="6"/>
  </si>
  <si>
    <t>平成28年度臨港道路路面下空洞調査委託【28-00503】</t>
  </si>
  <si>
    <t>ジオ・サーチ株式会社</t>
    <phoneticPr fontId="6"/>
  </si>
  <si>
    <t>板橋市場外3市場(28)路面下空洞調査【28-03041】</t>
    <phoneticPr fontId="6"/>
  </si>
  <si>
    <t>路面下空洞調査委託(道管の24)(その2)【28-03025】</t>
  </si>
  <si>
    <t>H27</t>
    <phoneticPr fontId="6"/>
  </si>
  <si>
    <t>平成27年度臨港道路路面下空洞調査委託【27-00545】</t>
  </si>
  <si>
    <t>路面下空洞調査委託(道管の24)(単価契約)【27-03128】</t>
  </si>
  <si>
    <t>路面下空洞調査委託(27二の1)【27-00102】</t>
  </si>
  <si>
    <t>H26</t>
    <phoneticPr fontId="6"/>
  </si>
  <si>
    <t>平成26年度臨港道路路面下空洞調査委託【26-00506】</t>
  </si>
  <si>
    <t>アイレック</t>
    <phoneticPr fontId="6"/>
  </si>
  <si>
    <t>路面下空洞調査委託(道管の23)【26-03126】</t>
  </si>
  <si>
    <t>H25</t>
    <phoneticPr fontId="6"/>
  </si>
  <si>
    <t>路面下空洞調査委託(道管の22)【25-03116】</t>
  </si>
  <si>
    <t>平成25年度臨港道路路面下空洞調査委託【25-00411】</t>
  </si>
  <si>
    <t>H24</t>
    <phoneticPr fontId="6"/>
  </si>
  <si>
    <t>平成24年度臨港道路路面下空洞調査委託【24-00469】</t>
  </si>
  <si>
    <t>路面下空洞調査委託(道管の21)【24-03099】</t>
  </si>
  <si>
    <t>H23</t>
    <phoneticPr fontId="6"/>
  </si>
  <si>
    <t>路面下空洞調査委託(道管の20)【23-03123】</t>
  </si>
  <si>
    <t>路面下空洞調査委託(北南の1)【23-00367】</t>
  </si>
  <si>
    <t>H22</t>
    <phoneticPr fontId="6"/>
  </si>
  <si>
    <t>路面下空洞調査委託(道管の19)【22-03116】</t>
  </si>
  <si>
    <t>平成27年度小浜漁港道路空洞調査委託【27-00371】</t>
  </si>
  <si>
    <t>株式会社プライア・コンサルタント</t>
  </si>
  <si>
    <t>港湾局管内路面下空洞調査業務委託(4-1)</t>
  </si>
  <si>
    <t>港湾局管内路面下空洞調査業務委託(4-2)【2214035020】</t>
  </si>
  <si>
    <t>路面下空洞調査業務委託(その1)【2121035035】</t>
  </si>
  <si>
    <t>港湾局管内路面下空洞調査業務委託</t>
  </si>
  <si>
    <t>令和2年度路面下空洞調査委託</t>
  </si>
  <si>
    <t>横浜市役所</t>
    <rPh sb="3" eb="5">
      <t>ヤクショ</t>
    </rPh>
    <phoneticPr fontId="1"/>
  </si>
  <si>
    <t>井土ケ谷下町路面下空洞化調査委託</t>
  </si>
  <si>
    <t>H30東京国道管内路面下空洞調査業務</t>
  </si>
  <si>
    <t>H29路面下空洞探査業務</t>
  </si>
  <si>
    <t>H28路面下空洞探査業務</t>
  </si>
  <si>
    <t>国道15号他路面下空洞探査業務</t>
  </si>
  <si>
    <t>H27路面下空洞探査業務</t>
  </si>
  <si>
    <t>H26路面下空洞探査業務</t>
  </si>
  <si>
    <t>H25関東管内路面下空洞探査業務</t>
  </si>
  <si>
    <t>平成25年度路面下空洞探査業務</t>
  </si>
  <si>
    <t>H25路面下空洞探査業務</t>
  </si>
  <si>
    <t>H24路面下空洞探査業務</t>
  </si>
  <si>
    <t>H23路面下空洞探査業務</t>
  </si>
  <si>
    <t>平成22年度路面下空洞探査(その3)業務</t>
  </si>
  <si>
    <t>災害防除工事(路面下空洞調査業務委託)</t>
  </si>
  <si>
    <t>サンコーコンサルタント株式会社</t>
  </si>
  <si>
    <t>舗装指定修繕工事(路面下空洞調査業務委託)</t>
  </si>
  <si>
    <t>カナン・ジオリサーチ</t>
    <phoneticPr fontId="6"/>
  </si>
  <si>
    <t>路面下空洞調査業務（第314号）</t>
    <rPh sb="10" eb="11">
      <t>ダイ</t>
    </rPh>
    <rPh sb="14" eb="15">
      <t>ゴウ</t>
    </rPh>
    <phoneticPr fontId="6"/>
  </si>
  <si>
    <t>路面下空洞調査業務(第329号)</t>
    <phoneticPr fontId="6"/>
  </si>
  <si>
    <t>平成30年度路面下空洞調査委託</t>
    <rPh sb="0" eb="2">
      <t>ヘイセイ</t>
    </rPh>
    <rPh sb="4" eb="6">
      <t>ネンド</t>
    </rPh>
    <rPh sb="6" eb="8">
      <t>ロメン</t>
    </rPh>
    <rPh sb="8" eb="9">
      <t>カ</t>
    </rPh>
    <rPh sb="9" eb="11">
      <t>クウドウ</t>
    </rPh>
    <rPh sb="11" eb="13">
      <t>チョウサ</t>
    </rPh>
    <rPh sb="13" eb="15">
      <t>イタク</t>
    </rPh>
    <phoneticPr fontId="6"/>
  </si>
  <si>
    <t>平成29年度路面下空洞調査委託</t>
    <rPh sb="0" eb="2">
      <t>ヘイセイ</t>
    </rPh>
    <rPh sb="4" eb="6">
      <t>ネンド</t>
    </rPh>
    <rPh sb="6" eb="8">
      <t>ロメン</t>
    </rPh>
    <rPh sb="8" eb="9">
      <t>カ</t>
    </rPh>
    <rPh sb="9" eb="11">
      <t>クウドウ</t>
    </rPh>
    <rPh sb="11" eb="13">
      <t>チョウサ</t>
    </rPh>
    <rPh sb="13" eb="15">
      <t>イタク</t>
    </rPh>
    <phoneticPr fontId="6"/>
  </si>
  <si>
    <t>平成28年度路面下空洞調査委託</t>
    <rPh sb="0" eb="2">
      <t>ヘイセイ</t>
    </rPh>
    <rPh sb="4" eb="6">
      <t>ネンド</t>
    </rPh>
    <rPh sb="6" eb="8">
      <t>ロメン</t>
    </rPh>
    <rPh sb="8" eb="9">
      <t>カ</t>
    </rPh>
    <rPh sb="9" eb="11">
      <t>クウドウ</t>
    </rPh>
    <rPh sb="11" eb="13">
      <t>チョウサ</t>
    </rPh>
    <rPh sb="13" eb="15">
      <t>イタク</t>
    </rPh>
    <phoneticPr fontId="6"/>
  </si>
  <si>
    <t>路面下空洞調査委託【2020-00311】</t>
  </si>
  <si>
    <t>路面下空洞調査委託【2019-00336】</t>
  </si>
  <si>
    <t>路面下空洞調査委託【2018-00296】</t>
    <phoneticPr fontId="6"/>
  </si>
  <si>
    <t>令和2年度路面下空洞調査業務</t>
    <phoneticPr fontId="6"/>
  </si>
  <si>
    <t>平成30年度路面下空洞調査業務委託</t>
    <rPh sb="0" eb="2">
      <t>ヘイセイ</t>
    </rPh>
    <rPh sb="4" eb="6">
      <t>ネンド</t>
    </rPh>
    <rPh sb="5" eb="6">
      <t>ド</t>
    </rPh>
    <rPh sb="6" eb="15">
      <t>ロメンシタクウドウチョウサギョウム</t>
    </rPh>
    <rPh sb="15" eb="17">
      <t>イタク</t>
    </rPh>
    <phoneticPr fontId="6"/>
  </si>
  <si>
    <t>大和探査技術</t>
    <rPh sb="0" eb="6">
      <t>ダイワタンサギジュツ</t>
    </rPh>
    <phoneticPr fontId="1"/>
  </si>
  <si>
    <t>平成29年度路面下空洞調査業務委託</t>
    <rPh sb="0" eb="2">
      <t>ヘイセイ</t>
    </rPh>
    <rPh sb="4" eb="6">
      <t>ネンド</t>
    </rPh>
    <rPh sb="5" eb="6">
      <t>ド</t>
    </rPh>
    <rPh sb="6" eb="15">
      <t>ロメンシタクウドウチョウサギョウム</t>
    </rPh>
    <rPh sb="15" eb="17">
      <t>イタク</t>
    </rPh>
    <phoneticPr fontId="6"/>
  </si>
  <si>
    <t>株式会社東建ジオテック</t>
  </si>
  <si>
    <t>平成28年度路面下空洞調査業務委託</t>
    <rPh sb="0" eb="2">
      <t>ヘイセイ</t>
    </rPh>
    <rPh sb="4" eb="6">
      <t>ネンド</t>
    </rPh>
    <rPh sb="5" eb="6">
      <t>ド</t>
    </rPh>
    <rPh sb="6" eb="15">
      <t>ロメンシタクウドウチョウサギョウム</t>
    </rPh>
    <rPh sb="15" eb="17">
      <t>イタク</t>
    </rPh>
    <phoneticPr fontId="6"/>
  </si>
  <si>
    <t>(再)平成27年度路面下空洞試験調査業務(その1)</t>
  </si>
  <si>
    <t>平成27年度路面下空洞試験調査業務(その1)</t>
  </si>
  <si>
    <t>平成27年度路面下空洞試験調査業務(その2)</t>
  </si>
  <si>
    <t>平成26年度路面下空洞試験調査業務(その2)</t>
  </si>
  <si>
    <t>平成26年度路面下空洞試験調査業務(その2)【20141016-1110】</t>
    <phoneticPr fontId="6"/>
  </si>
  <si>
    <t>平成26年度路面下空洞試験調査業務(その1)【20141016-1100】</t>
    <phoneticPr fontId="6"/>
  </si>
  <si>
    <t>江川土地区画整理事業 都市計画道路南辻新曲輪線空洞調査業務</t>
  </si>
  <si>
    <t>株式会社協和地質コンサルタント</t>
  </si>
  <si>
    <t>路面下空洞調査委託(単価)【2020-00675】</t>
  </si>
  <si>
    <t>路面下空洞調査委託(単価)【2018-00757】</t>
  </si>
  <si>
    <t>アイレック技建株式会社</t>
    <rPh sb="5" eb="7">
      <t>ギケン</t>
    </rPh>
    <rPh sb="7" eb="11">
      <t>カブシキガイシャ</t>
    </rPh>
    <phoneticPr fontId="6"/>
  </si>
  <si>
    <t>路面下空洞発生動向調査委託【2020-00604】</t>
  </si>
  <si>
    <t>補助公共 社会資本総合整備(防災・安全)(国道舗装)路面下空洞調査業務委託
 国道 292号ほか 吾妻郡 長野原町大字長野原外地内</t>
    <phoneticPr fontId="6"/>
  </si>
  <si>
    <t>補助公共　社会資本総合整備(防災・安全)(地方道舗装)路面下空洞調査
主要地方道　前橋赤城線外　前橋市富士見町赤城山外地内ほか路面下空洞調査</t>
    <phoneticPr fontId="1"/>
  </si>
  <si>
    <t>補助公共　社会資本総合整備(防災・安全)(地方道舗装)
主要地方道　松井田下仁田線外　富岡市妙義町菅原外地内</t>
    <phoneticPr fontId="6"/>
  </si>
  <si>
    <t>補助公共　社会資本総合整備（防災・安全）（地方道舗装）路面下空洞調査業務委託
主要地方道　前橋赤城線ほか　前橋市富士見町時沢外地内路面下空洞調査</t>
    <rPh sb="0" eb="2">
      <t>ホジョ</t>
    </rPh>
    <rPh sb="2" eb="4">
      <t>コウキョウ</t>
    </rPh>
    <rPh sb="5" eb="9">
      <t>シャカイシホン</t>
    </rPh>
    <rPh sb="9" eb="13">
      <t>ソウゴウセイビ</t>
    </rPh>
    <rPh sb="14" eb="16">
      <t>ボウサイ</t>
    </rPh>
    <rPh sb="17" eb="19">
      <t>アンゼン</t>
    </rPh>
    <rPh sb="21" eb="26">
      <t>チホウドウホソウ</t>
    </rPh>
    <rPh sb="27" eb="38">
      <t>ロメンシタクウドウチョウサギョウムイタク</t>
    </rPh>
    <phoneticPr fontId="6"/>
  </si>
  <si>
    <t>補助公共 社会資本総合整備(防災・安全)(国道舗装) 路面下空洞調査業務委託</t>
  </si>
  <si>
    <t>補助公共 社会資本総合整備(防災・安全)(国道舗装) 路面下空洞調査委託</t>
  </si>
  <si>
    <t>補助公共 社会資本総合整備(防災・安全)(国道舗装)路面下空洞調査委託</t>
  </si>
  <si>
    <t>補助公共 社会資本総合整備(防災・安全)(国道舗装)路面下空洞調査委託 
国道 354号ほか 高崎市綿貫町外地内</t>
    <phoneticPr fontId="6"/>
  </si>
  <si>
    <t>補助公共 社会資本総合整備(防災・安全)(BC)(25補正)路面下空洞化調査 
主要地方道 前橋館林線外 前橋市本町一丁目外地内</t>
    <phoneticPr fontId="6"/>
  </si>
  <si>
    <t>単独公共 単独道路維持修繕事業(道路災害防除) 路面下空洞調査業務委託</t>
  </si>
  <si>
    <t>路面下空洞調査業務委託に係る総合評価公募型指名競争入札</t>
  </si>
  <si>
    <t>川崎地質株式会社</t>
    <phoneticPr fontId="6"/>
  </si>
  <si>
    <t>管路調査業務委託(路面下空洞調査)</t>
  </si>
  <si>
    <t>【総合評価競争入札】路面下空洞調査委託【0205090100020210312】</t>
  </si>
  <si>
    <t>【総合評価競争入札】路面下空洞調査委託【0205090100020200353】</t>
  </si>
  <si>
    <t>総合評価競争入札】路面下空洞調査委託【0205090100020150621】</t>
  </si>
  <si>
    <t>3.市道路面下空洞調査委託【2021-00161】</t>
  </si>
  <si>
    <t>ジオ・サーチ</t>
    <phoneticPr fontId="6"/>
  </si>
  <si>
    <t>2.市道路面下空洞調査委託【2020-00136】</t>
  </si>
  <si>
    <t>30.市道路面下空洞調査委託</t>
    <rPh sb="3" eb="5">
      <t>シドウ</t>
    </rPh>
    <rPh sb="5" eb="7">
      <t>ロメン</t>
    </rPh>
    <rPh sb="7" eb="8">
      <t>シタ</t>
    </rPh>
    <rPh sb="8" eb="10">
      <t>クウドウ</t>
    </rPh>
    <rPh sb="10" eb="12">
      <t>チョウサ</t>
    </rPh>
    <rPh sb="12" eb="14">
      <t>イタク</t>
    </rPh>
    <phoneticPr fontId="6"/>
  </si>
  <si>
    <t>29.市道路面下空洞調査委託</t>
    <rPh sb="3" eb="5">
      <t>シドウ</t>
    </rPh>
    <rPh sb="5" eb="7">
      <t>ロメン</t>
    </rPh>
    <rPh sb="7" eb="8">
      <t>シタ</t>
    </rPh>
    <rPh sb="8" eb="10">
      <t>クウドウ</t>
    </rPh>
    <rPh sb="10" eb="12">
      <t>チョウサ</t>
    </rPh>
    <rPh sb="12" eb="14">
      <t>イタク</t>
    </rPh>
    <phoneticPr fontId="6"/>
  </si>
  <si>
    <t>28神栖市道路面下空洞調査業務委託</t>
    <phoneticPr fontId="1"/>
  </si>
  <si>
    <t>路面下空洞調査業務委託</t>
    <rPh sb="0" eb="2">
      <t>ロメン</t>
    </rPh>
    <rPh sb="2" eb="3">
      <t>カ</t>
    </rPh>
    <rPh sb="3" eb="5">
      <t>クウドウ</t>
    </rPh>
    <rPh sb="5" eb="7">
      <t>チョウサ</t>
    </rPh>
    <rPh sb="7" eb="9">
      <t>ギョウム</t>
    </rPh>
    <rPh sb="9" eb="11">
      <t>イタク</t>
    </rPh>
    <phoneticPr fontId="6"/>
  </si>
  <si>
    <t>柏市路面下空洞調査業務委託</t>
    <rPh sb="0" eb="2">
      <t>カシワシ</t>
    </rPh>
    <phoneticPr fontId="6"/>
  </si>
  <si>
    <t>柏市路面下空洞調査業務委託</t>
    <rPh sb="0" eb="1">
      <t>カシワ</t>
    </rPh>
    <rPh sb="1" eb="2">
      <t>シ</t>
    </rPh>
    <rPh sb="2" eb="4">
      <t>ロメン</t>
    </rPh>
    <rPh sb="4" eb="5">
      <t>シタ</t>
    </rPh>
    <rPh sb="5" eb="7">
      <t>クウドウ</t>
    </rPh>
    <rPh sb="7" eb="9">
      <t>チョウサ</t>
    </rPh>
    <rPh sb="9" eb="11">
      <t>ギョウム</t>
    </rPh>
    <rPh sb="11" eb="13">
      <t>イタク</t>
    </rPh>
    <phoneticPr fontId="6"/>
  </si>
  <si>
    <t>【見積公募 県土経2-13】令和2年度 路面下空洞調査業務委託【0001240040020200064N】</t>
  </si>
  <si>
    <t>藤土委70 平成29年度 道路補修工事 県単(その1)
 平成30年度 道路補修工事 県単(その1)合併 路面下空洞調査業務委託</t>
    <phoneticPr fontId="6"/>
  </si>
  <si>
    <t>株式会社カナコン</t>
    <phoneticPr fontId="6"/>
  </si>
  <si>
    <t>見積公募 藤土3 平成29年度 道路補修工事 
県単(その1)路面下空洞調査業務委託【0001240360020180013N】</t>
    <phoneticPr fontId="6"/>
  </si>
  <si>
    <t>西土505 平成29年度 道路補修工事(県単)その4 路面下空洞調査業務委託</t>
  </si>
  <si>
    <t>(横土392)平成29年度 道路補修工事(県単)その111 
平成29年度 道路維持管理工事(県単)その76 合併 路面下空洞調査(スコープ調査)業務委託</t>
    <phoneticPr fontId="6"/>
  </si>
  <si>
    <t>【見積公募 西土305】平成29年度 道路補修工事(県単)その4 
路面下空洞調査業務委託【0001240440020170009N】</t>
    <phoneticPr fontId="6"/>
  </si>
  <si>
    <t>(小土委425)平成28年度 道路補修工事(県単) 平成29年度 道路補修工事(県単) 
平成29年度 道路災害防除工事(県単) 合併 路面下空洞調査業務委託</t>
    <phoneticPr fontId="6"/>
  </si>
  <si>
    <t>日本エンジニアリング株式会社</t>
  </si>
  <si>
    <t>(厚土2ー43)平成29年度道路補修工事(県単)(その47)路面下空洞調査業務委託</t>
  </si>
  <si>
    <t>【見積公募 横土008】平成29年度 道路補修工事(県単)その64 
路面下空洞調査(スコープ調査)業務委託【0001240320020170014N】</t>
    <phoneticPr fontId="6"/>
  </si>
  <si>
    <t>【見積公募】(小土歩29-7)平成29年度 道路補修工事(県単)
路面下空洞調査業務委託(スコープ調査)【0001240380020170009N】</t>
    <phoneticPr fontId="6"/>
  </si>
  <si>
    <t>【見積公募 厚土7】平成29年度 道路補修工事 路面下空洞調査業務委託(県単)【0001240420020170016N】</t>
  </si>
  <si>
    <t>西土505 平成28年度 道路補修工事 路面下空洞調査業務委託 県単(その1) 
平成28年度 道路災害防除工事 路面下空洞調査業務委託 県単(その1)合併【0001240440020160129】</t>
    <phoneticPr fontId="6"/>
  </si>
  <si>
    <t>【見積公募】(小土歩28ー12)
平成28年度 道路補修工事(県単)路面下空洞調査業務委託(スコープ調査)【0001240380020160029N】</t>
    <phoneticPr fontId="6"/>
  </si>
  <si>
    <t>藤土委115 平成27年度 道路補修工事 県単 路面下空洞調査業務委託 
平成28年度 道路補修工事 県単 路面下空洞調査業務委託 合併【0001240360020160208】</t>
    <phoneticPr fontId="6"/>
  </si>
  <si>
    <t>【見積公募 西土304】平成28年度 道路補修工事 路面下空洞調査業務委託 県単【0001240440020160009N】</t>
  </si>
  <si>
    <t>(県土経2ー10)平成28年度 路面下空洞調査業務委託【0001240040020160015】</t>
  </si>
  <si>
    <t>【見積公募 藤土10】平成27年度 道路補修工事 県単 路面下空洞調査業務委託 
平成28年度 道路補修工事 県単 路面下空洞調査業務委託 合併【0001240360020160024N】</t>
    <phoneticPr fontId="6"/>
  </si>
  <si>
    <t>【見積公募 西土305】平成27年度 道路補修工事 路面下空洞調査業務委託 県単 
平成27年度 道路災害防除工事 路面下空洞調査業務委託 県単 合併【0001240440020150025N】</t>
    <phoneticPr fontId="6"/>
  </si>
  <si>
    <t>【見積公募藤土16】平成27年度 道路補修工事(県単) 路面下空洞調査業務委託【0001240360020150038N】</t>
  </si>
  <si>
    <t>(県土経2ー14)路面下空洞調査業務委託【0001240040020150020】</t>
  </si>
  <si>
    <t>(厚土2ー55)平成27年度 道路補修工事 路面下空洞調査委託 公共(その2) 県単(その36)合併【0001240420020150088】</t>
  </si>
  <si>
    <t>(県土経2ー19)路面下空洞調査業務委託【0001240040020140013】</t>
  </si>
  <si>
    <t>(県土経2ー19)平成25年度 路面下空洞調査委託【0001240040020130014】</t>
  </si>
  <si>
    <t>(横土363)平成27年度 道路補修工事(県単)(路面下空洞調査業務委託)【0001240320020150126】</t>
  </si>
  <si>
    <t>越前屋試錐工業株式会社</t>
  </si>
  <si>
    <t>県土経2-19 平成25年度 路面下空洞調査委託</t>
  </si>
  <si>
    <t>【見積公募 県土経2-14】 平成25年度 路面下空洞調査委託</t>
  </si>
  <si>
    <t>防災・安全交付金(ストック点検)委託(国道356号外 路面下空洞調査)</t>
  </si>
  <si>
    <t>防災・安全交付金(道路ストック点検)委託(路面下空洞調査その1)</t>
    <rPh sb="0" eb="2">
      <t>ボウサイ</t>
    </rPh>
    <rPh sb="3" eb="5">
      <t>アンゼン</t>
    </rPh>
    <rPh sb="5" eb="8">
      <t>コウフキン</t>
    </rPh>
    <rPh sb="9" eb="11">
      <t>ドウロ</t>
    </rPh>
    <rPh sb="15" eb="17">
      <t>テンケン</t>
    </rPh>
    <rPh sb="18" eb="20">
      <t>イタク</t>
    </rPh>
    <rPh sb="21" eb="23">
      <t>ロメン</t>
    </rPh>
    <rPh sb="23" eb="24">
      <t>シタ</t>
    </rPh>
    <rPh sb="24" eb="26">
      <t>クウドウ</t>
    </rPh>
    <rPh sb="26" eb="28">
      <t>チョウサ</t>
    </rPh>
    <phoneticPr fontId="1"/>
  </si>
  <si>
    <t>防災・安全交付金(ストック点検)委託(鴨川国道・路面下空洞調査)</t>
  </si>
  <si>
    <t>防災・安全交付金(ストック点検)委託(館山国道・路面下空洞調査)</t>
  </si>
  <si>
    <t>防災・安全交付金(舗装修繕)委託(路面下空洞調査その2)</t>
  </si>
  <si>
    <t>株式会社アサノ大成基礎エンジニアリング</t>
  </si>
  <si>
    <t>防災・安全交付金(ストック点検)委託(路面下空洞調査)</t>
  </si>
  <si>
    <t>基礎地盤コンサルタンツ株式会社</t>
  </si>
  <si>
    <t>防災・安全交付金(舗装修繕)委託(路面下空洞調査)</t>
  </si>
  <si>
    <t>防災・安全交付金(舗装修繕)及び県単舗装道路修繕委託(路面下空洞調査その3)</t>
    <phoneticPr fontId="6"/>
  </si>
  <si>
    <t>防災・安全交付金(舗装修繕)委託(路面下空洞調査その1)</t>
  </si>
  <si>
    <t>株式会社東京ソイルリサーチ</t>
  </si>
  <si>
    <t>県単河川維持委託(路面下空洞調査)</t>
  </si>
  <si>
    <t>県単舗装道路修繕委託(路面下空洞調査)</t>
  </si>
  <si>
    <t>県単舗装道路修繕委託(合冊)(路面下空洞化調査)</t>
  </si>
  <si>
    <t>ニチレキ株式会社</t>
    <rPh sb="4" eb="8">
      <t>カブシキガイシャ</t>
    </rPh>
    <phoneticPr fontId="6"/>
  </si>
  <si>
    <t>道路維持(交付金)委託(路面下空洞調査)</t>
  </si>
  <si>
    <t>道路維持(交付金・舗装道路)委託(路面下空洞調査)</t>
  </si>
  <si>
    <t>道路維持(交付金・舗装道路)及び県単舗装道路修繕合併委託(路面下空洞調査)</t>
  </si>
  <si>
    <t>道路維持(交付金・舗装道路)委託(合冊)(路面下空洞調査)</t>
  </si>
  <si>
    <t>アイレック技建</t>
    <phoneticPr fontId="6"/>
  </si>
  <si>
    <t>道路維持(交付金・舗装道路)委託(路面下空洞調査その1)</t>
  </si>
  <si>
    <t>道路維持(交付金・舗装道路)委託(路面下空洞調査その2)</t>
  </si>
  <si>
    <t>道路維持(交付金・路面陥没対策)委託(路面下空洞調査)</t>
  </si>
  <si>
    <t>高洲地区等路面下空洞調査委託</t>
  </si>
  <si>
    <t>県単道路維持修繕委託(路面下空洞調査)</t>
  </si>
  <si>
    <t>県単舗装道路修繕委託(応急業務黒原空洞調査)</t>
  </si>
  <si>
    <t>県単舗装道路修繕委託(館山・空洞化調査)</t>
  </si>
  <si>
    <t>県単舗装道路修繕委託(鴨川・空洞化調査)</t>
  </si>
  <si>
    <t>芝園地区道路空洞化調査委託</t>
  </si>
  <si>
    <t>幕張A,C地区道路空洞化調査委託</t>
  </si>
  <si>
    <t>路面下空洞調査委託【2014-00677】</t>
  </si>
  <si>
    <t>令和2年度路面下空洞調査業務委託</t>
    <phoneticPr fontId="1"/>
  </si>
  <si>
    <t>市道川崎駅東扇島線路面空洞化調査(その2)委託</t>
  </si>
  <si>
    <t>平成30年度路面下空洞調査業務委託</t>
  </si>
  <si>
    <t>平成29年度路面下空洞調査業務委託</t>
  </si>
  <si>
    <t>平成28年度路面下空洞調査業務委託</t>
  </si>
  <si>
    <t>平成27年度路面下空洞調査業務委託</t>
  </si>
  <si>
    <t>平成27年度路面下空洞調査業務委託</t>
    <phoneticPr fontId="6"/>
  </si>
  <si>
    <t>平成26年度路面下空洞調査業務委託</t>
    <phoneticPr fontId="6"/>
  </si>
  <si>
    <t>平成25年度路面下空洞調査業務委託</t>
    <phoneticPr fontId="6"/>
  </si>
  <si>
    <t>平成24年度路面下空洞調査業務委託</t>
    <phoneticPr fontId="6"/>
  </si>
  <si>
    <t>平成23年度路面下空洞調査業務委託</t>
    <phoneticPr fontId="6"/>
  </si>
  <si>
    <t>株式会社三井E＆Sテクニカルリサーチ</t>
  </si>
  <si>
    <t>国道140号外 路面下空洞調査業務委託(峡東建設事-20-0135)</t>
  </si>
  <si>
    <t>国道411号外 路面下空洞調査業務委託(富東建設事-20-0218)</t>
  </si>
  <si>
    <t>国道411号外 路面下空洞調査業務委託(富東建設事-19-0314)</t>
  </si>
  <si>
    <t>主要地方道市川三郷富士川線外 路面下空洞調査業務委託(峡南建設事-19-0232)</t>
  </si>
  <si>
    <t>主要地方道甲府市川三郷線外路面下空洞調査業務委託(峡南建設事-18-0166)</t>
  </si>
  <si>
    <t>一般国道137号外路面下空洞調査業務委託(富東建設事-17-0262)</t>
  </si>
  <si>
    <t>国道141号外路面下空洞調査業務委託(中北建設事-16-0333)</t>
  </si>
  <si>
    <t>(主)甲府笛吹線外 路面下空洞調査業務委託(峡東建設事-15-0136)</t>
  </si>
  <si>
    <t>(主)甲府韮崎線外 路面下空洞調査業務委託 ( 中北建設事-14-0292 )</t>
  </si>
  <si>
    <t>千葉市役所</t>
    <phoneticPr fontId="6"/>
  </si>
  <si>
    <t>路面下空洞調査業務委託(2-1)</t>
    <phoneticPr fontId="1"/>
  </si>
  <si>
    <t>令和2年度下建委第1003号中島処理区外服織地区外路面下空洞調査業務委託</t>
  </si>
  <si>
    <t>株式会社ランドテクト</t>
  </si>
  <si>
    <t>平成30年度 下建委第1001号 南部処理区外 三保地区外路面下空洞調査業務委託</t>
  </si>
  <si>
    <t>平成30年度保委第25号 (主)井川湖御幸線外21路面下空洞調査業務委託</t>
  </si>
  <si>
    <t>平成29年度 保委 第 63 号 (主)南アルプス公園線外6路面下空洞調査業務委託</t>
  </si>
  <si>
    <t>平成29年度 下建委 第 1002 号 長田処理区外 丸子地区外路面下空洞調査業務委託</t>
  </si>
  <si>
    <t>株式会社中日本コンサルタント</t>
  </si>
  <si>
    <t>平成28年度 下建委第1002号 中島処理区外 服織地区外路面下空洞調査業務委託</t>
  </si>
  <si>
    <t>株式会社建設コンサルタントセンター</t>
  </si>
  <si>
    <t>平成28年度 保委 第 50 号 (主)梅ヶ島温泉昭和線外7路面下空洞調査業務委託</t>
  </si>
  <si>
    <t>平成27年度 保委 第 54 号 路面下空洞調査(その2)業務委託</t>
  </si>
  <si>
    <t>平成27年度 下建委 第 1005 号 長田処理区外 丸子地区外路面下空洞調査業務委託</t>
  </si>
  <si>
    <t>平成27年度 保委 第 51 号 路面下空洞調査業務委託</t>
  </si>
  <si>
    <t>平成26年度 保委 第29号 路面下空洞調査(2次)業務委託</t>
  </si>
  <si>
    <t>平成26年度 下建委 第1002号 静清処理区外 高部地区外路面下空洞調査業務委託</t>
  </si>
  <si>
    <t>平成26年度 保委 第18号 路面下空洞調査業務委託</t>
  </si>
  <si>
    <t>平成25年度 保委 第23号 路面下空洞調査業務委託</t>
  </si>
  <si>
    <t>平成25年度 下建委 第1001号 長田処理区外 向敷地地区外路面下空洞調査業務委託</t>
  </si>
  <si>
    <t>平成24年度 下建委 第1002号 静清処理区外 瀬名地区外路面下空洞調査業務委託</t>
  </si>
  <si>
    <t>平成23年度 下建委 第1002号 下川原南地区外路面下空洞調査業務委託</t>
  </si>
  <si>
    <t>道路空洞化調査業務委託【2014-00305】</t>
  </si>
  <si>
    <t>応用地質株式会社</t>
    <phoneticPr fontId="6"/>
  </si>
  <si>
    <t>鎌倉市役所</t>
    <rPh sb="0" eb="5">
      <t>カマクラシヤクショ</t>
    </rPh>
    <phoneticPr fontId="6"/>
  </si>
  <si>
    <t>公益財団法人神奈川県都市整備技術センター</t>
  </si>
  <si>
    <t>路面下空洞追跡調査業務委託【0204090120020190307】</t>
  </si>
  <si>
    <t>有限会社鬼塚建設</t>
  </si>
  <si>
    <t>路面下空洞追跡調査業務委託【0204090120020190256】</t>
  </si>
  <si>
    <t>山崎浄化センター路面下空洞調査業務委託【0204090120020170198】</t>
  </si>
  <si>
    <t>路面下空洞調査委託【2022-00655】</t>
  </si>
  <si>
    <t>路面下空洞調査委託【2020-00627】</t>
  </si>
  <si>
    <t>路面下空洞調査委託【2018-00589】</t>
  </si>
  <si>
    <t>市道環状線路面下空洞調査業務委託</t>
  </si>
  <si>
    <t>令和2年度道路維持修繕国県道単独事業(一)横尾根洗線路面空洞調査設計業務委託</t>
  </si>
  <si>
    <t>不二総合コンサルタント株式会社</t>
  </si>
  <si>
    <t>令和2年度道路維持修繕国交付金事業(防災・安全交)(国)150号外路面下空洞調査業務</t>
  </si>
  <si>
    <t>平成29年度中部浄化センター敷地内道路空洞調査業務</t>
  </si>
  <si>
    <t>新宿区役所</t>
    <rPh sb="0" eb="5">
      <t>シンジュククヤクショ</t>
    </rPh>
    <phoneticPr fontId="6"/>
  </si>
  <si>
    <t>路面下空洞調査委託(単価契約)【2022-00434】</t>
  </si>
  <si>
    <t>路面下空洞調査委託【2022-00379】</t>
  </si>
  <si>
    <t>路面下空洞調査委託(単価契約)【2020-00384】</t>
  </si>
  <si>
    <t>路面下空洞調査委託【2020-00328】</t>
  </si>
  <si>
    <t>路面下空洞調査委託(単価契約)【2018-00346】</t>
  </si>
  <si>
    <t>路面下空洞調査委託【2018-00311】</t>
  </si>
  <si>
    <t>路面下空洞調査委託(単価契約)【2017-00382】</t>
  </si>
  <si>
    <t>路面下空洞調査委託【2017-00341】</t>
  </si>
  <si>
    <t>路面下空洞調査委託(単価契約)【2016-00325】</t>
  </si>
  <si>
    <t>路面下空洞調査委託(単価契約)【2015-00354】</t>
  </si>
  <si>
    <t>路面下空洞調査委託【2015-00311】</t>
  </si>
  <si>
    <t>路面下空洞調査委託(単価契約)【2014-00326】</t>
  </si>
  <si>
    <t>路面下空洞調査委託【2014-00263】</t>
  </si>
  <si>
    <t>令和2年度路面下空洞調査委託</t>
    <phoneticPr fontId="1"/>
  </si>
  <si>
    <t>平成30年度路面下空洞調査委託</t>
  </si>
  <si>
    <t>平成29年度路面下空洞調査委託</t>
    <rPh sb="0" eb="2">
      <t>ヘイセイ</t>
    </rPh>
    <rPh sb="4" eb="6">
      <t>ネンド</t>
    </rPh>
    <phoneticPr fontId="6"/>
  </si>
  <si>
    <t>平成26年度路面下空洞調査委託</t>
    <rPh sb="0" eb="2">
      <t>ヘイセイ</t>
    </rPh>
    <rPh sb="4" eb="6">
      <t>ネンド</t>
    </rPh>
    <phoneticPr fontId="6"/>
  </si>
  <si>
    <t>路面下空洞調査委託(令和2年度)【2020-00789】</t>
  </si>
  <si>
    <t>栃木県庁</t>
    <rPh sb="0" eb="4">
      <t>トチギケンチョウ</t>
    </rPh>
    <phoneticPr fontId="6"/>
  </si>
  <si>
    <t>路面下空洞調査業務委託　石裂上日向線外その31(道保全単)</t>
  </si>
  <si>
    <t>路面空洞調査業務委託 葛生停車場線その21(道保全単)</t>
  </si>
  <si>
    <t>芙蓉地質株式会社</t>
    <rPh sb="0" eb="2">
      <t>フヨウ</t>
    </rPh>
    <phoneticPr fontId="6"/>
  </si>
  <si>
    <t>124-020269 路面下空洞調査業務委託 草久足尾線その31(道保全単)</t>
  </si>
  <si>
    <t>123-020363 路面下空洞調査業務委託 鹿沼足尾線その32(道保全単・維持)</t>
  </si>
  <si>
    <t>122-010472 路面下空洞調査業務委託 119号外その56(道保全単)</t>
  </si>
  <si>
    <t>杉並区役所</t>
    <rPh sb="0" eb="3">
      <t>スギナミク</t>
    </rPh>
    <rPh sb="3" eb="5">
      <t>ヤクショ</t>
    </rPh>
    <phoneticPr fontId="1"/>
  </si>
  <si>
    <t>中野区役所</t>
    <rPh sb="0" eb="3">
      <t>ナカノク</t>
    </rPh>
    <rPh sb="3" eb="5">
      <t>ヤクショ</t>
    </rPh>
    <phoneticPr fontId="1"/>
  </si>
  <si>
    <t>西東京市役所</t>
    <rPh sb="0" eb="6">
      <t>ニシトウキョウシヤクショ</t>
    </rPh>
    <phoneticPr fontId="6"/>
  </si>
  <si>
    <t>道路ストック総点検調査業務委託(路面下空洞調査)【2014-00412】</t>
  </si>
  <si>
    <t>調布市役所</t>
    <rPh sb="0" eb="5">
      <t>チョウフシヤクショ</t>
    </rPh>
    <phoneticPr fontId="6"/>
  </si>
  <si>
    <t>令和2年度調布市路面下空洞調査業務委託</t>
  </si>
  <si>
    <t>令和3年度調布市路面下空洞調査業務委託</t>
    <phoneticPr fontId="6"/>
  </si>
  <si>
    <t>足立区役所</t>
    <rPh sb="0" eb="2">
      <t>アダチ</t>
    </rPh>
    <rPh sb="2" eb="3">
      <t>ク</t>
    </rPh>
    <rPh sb="3" eb="5">
      <t>ヤクショ</t>
    </rPh>
    <phoneticPr fontId="1"/>
  </si>
  <si>
    <t>小平市役所</t>
    <rPh sb="0" eb="3">
      <t>コダイラシ</t>
    </rPh>
    <rPh sb="3" eb="5">
      <t>ヤクショ</t>
    </rPh>
    <phoneticPr fontId="6"/>
  </si>
  <si>
    <t>小平市道路ストック総点検(空洞化調査)業務委託【2016-00471】</t>
  </si>
  <si>
    <t>小平市道路ストック総点検(空洞化調査)業務委託【2015-00493】</t>
  </si>
  <si>
    <t>川越市役所</t>
    <rPh sb="0" eb="3">
      <t>カワゴエシ</t>
    </rPh>
    <rPh sb="3" eb="5">
      <t>ヤクショ</t>
    </rPh>
    <phoneticPr fontId="6"/>
  </si>
  <si>
    <t>戸田市役所</t>
    <rPh sb="0" eb="3">
      <t>トダシ</t>
    </rPh>
    <rPh sb="3" eb="5">
      <t>ヤクショ</t>
    </rPh>
    <phoneticPr fontId="1"/>
  </si>
  <si>
    <t>春日部市役所</t>
    <rPh sb="0" eb="4">
      <t>カスカベシ</t>
    </rPh>
    <rPh sb="4" eb="6">
      <t>ヤクショ</t>
    </rPh>
    <phoneticPr fontId="6"/>
  </si>
  <si>
    <t>【第37号】路面下空洞調査業務委託</t>
  </si>
  <si>
    <t>【第14号】路面下空洞調査業務委託</t>
  </si>
  <si>
    <t>朝霞市役所</t>
    <rPh sb="0" eb="3">
      <t>アサカシ</t>
    </rPh>
    <rPh sb="3" eb="5">
      <t>ヤクショ</t>
    </rPh>
    <phoneticPr fontId="6"/>
  </si>
  <si>
    <t>水戸市路面下空洞調査業務委託【29-572】</t>
  </si>
  <si>
    <t>上尾市役所</t>
    <rPh sb="0" eb="5">
      <t>アゲオシヤクショ</t>
    </rPh>
    <phoneticPr fontId="6"/>
  </si>
  <si>
    <t>平成30年度路面下空洞化調査委託</t>
    <rPh sb="0" eb="2">
      <t>ヘイセイ</t>
    </rPh>
    <rPh sb="4" eb="6">
      <t>ネンド</t>
    </rPh>
    <rPh sb="6" eb="8">
      <t>ロメン</t>
    </rPh>
    <rPh sb="8" eb="9">
      <t>シタ</t>
    </rPh>
    <rPh sb="9" eb="12">
      <t>クウドウカ</t>
    </rPh>
    <rPh sb="12" eb="14">
      <t>チョウサ</t>
    </rPh>
    <rPh sb="14" eb="16">
      <t>イタク</t>
    </rPh>
    <phoneticPr fontId="6"/>
  </si>
  <si>
    <t>清瀬市役所</t>
    <rPh sb="0" eb="2">
      <t>キヨセ</t>
    </rPh>
    <rPh sb="2" eb="3">
      <t>シ</t>
    </rPh>
    <rPh sb="3" eb="5">
      <t>ヤクショ</t>
    </rPh>
    <phoneticPr fontId="1"/>
  </si>
  <si>
    <t>牛久市役所</t>
    <rPh sb="0" eb="2">
      <t>ウシク</t>
    </rPh>
    <rPh sb="2" eb="3">
      <t>シ</t>
    </rPh>
    <rPh sb="3" eb="5">
      <t>ヤクショ</t>
    </rPh>
    <phoneticPr fontId="1"/>
  </si>
  <si>
    <t>船橋市役所</t>
    <rPh sb="0" eb="2">
      <t>フナバシ</t>
    </rPh>
    <rPh sb="2" eb="3">
      <t>シ</t>
    </rPh>
    <rPh sb="3" eb="5">
      <t>ヤクショ</t>
    </rPh>
    <phoneticPr fontId="1"/>
  </si>
  <si>
    <t>土浦市役所</t>
    <rPh sb="0" eb="3">
      <t>ツチウラシ</t>
    </rPh>
    <rPh sb="3" eb="5">
      <t>ヤクショ</t>
    </rPh>
    <phoneticPr fontId="6"/>
  </si>
  <si>
    <t>市道Ⅰ級9号線外路面下空洞二次調査業務委託</t>
  </si>
  <si>
    <t>市道Ⅰ級25号線外路面下空洞二次調査業務委託</t>
  </si>
  <si>
    <t>株式会社ダイヤコンサルタント</t>
  </si>
  <si>
    <t>港区役所</t>
    <rPh sb="2" eb="4">
      <t>ヤクショ</t>
    </rPh>
    <phoneticPr fontId="6"/>
  </si>
  <si>
    <t>道路下空洞調査委託</t>
  </si>
  <si>
    <t>道路下空洞調査委託</t>
    <rPh sb="0" eb="3">
      <t>ドウロシタ</t>
    </rPh>
    <rPh sb="3" eb="7">
      <t>クウドウチョウサ</t>
    </rPh>
    <rPh sb="7" eb="9">
      <t>イタク</t>
    </rPh>
    <phoneticPr fontId="6"/>
  </si>
  <si>
    <t>株式会社三造試験センター</t>
  </si>
  <si>
    <t>道路下空洞調査委託(歩道部)</t>
  </si>
  <si>
    <t>道路下空洞調査委託(芝浦港南地区単価契約)</t>
  </si>
  <si>
    <t>道路下空洞調査委託(麻布地区単価契約)</t>
  </si>
  <si>
    <t>道路下空洞調査委託(芝地区単価契約)</t>
  </si>
  <si>
    <t>道路下空洞調査委託(赤坂地区単価契約)</t>
  </si>
  <si>
    <t>道路下空洞調査委託(高輪地区単価契約)</t>
  </si>
  <si>
    <t>江東区役所</t>
    <rPh sb="3" eb="5">
      <t>ヤクショ</t>
    </rPh>
    <phoneticPr fontId="6"/>
  </si>
  <si>
    <t>見積</t>
    <rPh sb="0" eb="2">
      <t>ミツモリ</t>
    </rPh>
    <phoneticPr fontId="6"/>
  </si>
  <si>
    <t>清瀬市役所</t>
    <rPh sb="3" eb="5">
      <t>ヤクショ</t>
    </rPh>
    <phoneticPr fontId="6"/>
  </si>
  <si>
    <t>中野区役所</t>
    <rPh sb="3" eb="5">
      <t>ヤクショ</t>
    </rPh>
    <phoneticPr fontId="6"/>
  </si>
  <si>
    <t>板橋区役所</t>
    <rPh sb="3" eb="5">
      <t>ヤクショ</t>
    </rPh>
    <phoneticPr fontId="6"/>
  </si>
  <si>
    <t>豊島区役所</t>
    <rPh sb="0" eb="5">
      <t>トシマクヤクショ</t>
    </rPh>
    <phoneticPr fontId="6"/>
  </si>
  <si>
    <t>路面下空洞調査業務請負</t>
  </si>
  <si>
    <t>大田区役所</t>
    <rPh sb="0" eb="3">
      <t>オオタク</t>
    </rPh>
    <rPh sb="3" eb="5">
      <t>ヤクショ</t>
    </rPh>
    <phoneticPr fontId="6"/>
  </si>
  <si>
    <t>令和元年度路面下空洞調査委託</t>
  </si>
  <si>
    <t>平成30年度 路面下空洞調査委託</t>
  </si>
  <si>
    <t>葛飾区役所</t>
    <rPh sb="3" eb="5">
      <t>ヤクショ</t>
    </rPh>
    <phoneticPr fontId="6"/>
  </si>
  <si>
    <t>小金井市役所</t>
    <rPh sb="4" eb="6">
      <t>ヤクショ</t>
    </rPh>
    <phoneticPr fontId="6"/>
  </si>
  <si>
    <t>町田市役所</t>
    <rPh sb="3" eb="5">
      <t>ヤクショ</t>
    </rPh>
    <phoneticPr fontId="6"/>
  </si>
  <si>
    <t>名古屋市役所</t>
    <rPh sb="0" eb="4">
      <t>ナゴヤシ</t>
    </rPh>
    <rPh sb="4" eb="6">
      <t>ヤクショ</t>
    </rPh>
    <phoneticPr fontId="6"/>
  </si>
  <si>
    <t>刈谷市役所</t>
    <rPh sb="0" eb="3">
      <t>カリヤシ</t>
    </rPh>
    <rPh sb="3" eb="5">
      <t>ヤクショ</t>
    </rPh>
    <phoneticPr fontId="6"/>
  </si>
  <si>
    <t>土岐市役所</t>
    <rPh sb="0" eb="3">
      <t>トキシ</t>
    </rPh>
    <rPh sb="3" eb="5">
      <t>ヤクショ</t>
    </rPh>
    <phoneticPr fontId="6"/>
  </si>
  <si>
    <t>長久手市役所</t>
    <rPh sb="0" eb="2">
      <t>ナガヒサ</t>
    </rPh>
    <rPh sb="2" eb="3">
      <t>テ</t>
    </rPh>
    <rPh sb="3" eb="4">
      <t>シ</t>
    </rPh>
    <rPh sb="4" eb="6">
      <t>ヤクショ</t>
    </rPh>
    <phoneticPr fontId="6"/>
  </si>
  <si>
    <t>安城市役所</t>
    <rPh sb="3" eb="5">
      <t>ヤクショ</t>
    </rPh>
    <phoneticPr fontId="1"/>
  </si>
  <si>
    <t>蒲郡市役所</t>
    <rPh sb="3" eb="5">
      <t>ヤクショ</t>
    </rPh>
    <phoneticPr fontId="1"/>
  </si>
  <si>
    <t>尾張旭市役所</t>
    <rPh sb="4" eb="6">
      <t>ヤクショ</t>
    </rPh>
    <phoneticPr fontId="1"/>
  </si>
  <si>
    <t>豊田市役所</t>
    <rPh sb="3" eb="5">
      <t>ヤクショ</t>
    </rPh>
    <phoneticPr fontId="1"/>
  </si>
  <si>
    <t>H22</t>
    <phoneticPr fontId="1"/>
  </si>
  <si>
    <t>希望制指名競争入札</t>
    <rPh sb="0" eb="3">
      <t>キボウセイ</t>
    </rPh>
    <rPh sb="3" eb="7">
      <t>シメイキョウソウ</t>
    </rPh>
    <rPh sb="7" eb="9">
      <t>ニュウサツ</t>
    </rPh>
    <phoneticPr fontId="1"/>
  </si>
  <si>
    <t>県単下水0000-0-S03 揖保川流域下水道揖保川幹線 路面下空洞調査委託</t>
  </si>
  <si>
    <t>明石市役所</t>
    <rPh sb="0" eb="5">
      <t>アカシシヤクショ</t>
    </rPh>
    <phoneticPr fontId="1"/>
  </si>
  <si>
    <t>明石市道路面下空洞探査業務委託</t>
  </si>
  <si>
    <t>国道28号路面下空洞緊急調査業務</t>
  </si>
  <si>
    <t>京都市役所</t>
    <rPh sb="0" eb="5">
      <t>キョウトシヤクショ</t>
    </rPh>
    <phoneticPr fontId="1"/>
  </si>
  <si>
    <t>路面下空洞調査業務委託【000432】</t>
  </si>
  <si>
    <t>三木市役所</t>
    <rPh sb="0" eb="5">
      <t>ミキシヤクショ</t>
    </rPh>
    <phoneticPr fontId="1"/>
  </si>
  <si>
    <t>三木市道路面下空洞化調査業務委託</t>
  </si>
  <si>
    <t>路面下空洞調査業務委託(その1) (2件一括)【000373】</t>
  </si>
  <si>
    <t>路面下空洞調査業務委託(その2) (2件一括)【000448】</t>
  </si>
  <si>
    <t>一般国道 423号外 路面下空洞調査委託</t>
  </si>
  <si>
    <t>主要地方道 大阪中央環状線 路面下空洞調査委託</t>
  </si>
  <si>
    <t>三木市道路面下空洞化調査業務委託その2</t>
  </si>
  <si>
    <t>主要地方道 大阪中央環状線 外 路面下空洞調査委託</t>
  </si>
  <si>
    <t>主要地方道 大阪生駒線外 路面下空洞調査委託</t>
  </si>
  <si>
    <t>主要地方道 大阪中央環状線外 路面下空洞調査委託</t>
  </si>
  <si>
    <t>主要地方道 大阪和泉泉南線外 路面下空洞調査委託(鳳土木事務所)</t>
  </si>
  <si>
    <t>主要地方道 大阪和泉泉南線外 路面下空洞調査委託</t>
  </si>
  <si>
    <t>平成27年度 路面下空洞調査業務</t>
  </si>
  <si>
    <t>企画競争</t>
    <rPh sb="0" eb="4">
      <t>キカクキョウソウ</t>
    </rPh>
    <phoneticPr fontId="1"/>
  </si>
  <si>
    <t>路面下空洞調査業務委託【000604】</t>
  </si>
  <si>
    <t>府道堺狭山線路面下空洞調査業務</t>
  </si>
  <si>
    <t>主要地方道 大阪高槻京都線外 路面下空洞調査委託(茨木土木事務所)</t>
  </si>
  <si>
    <t>一般国道369号、主要地方道奈良生駒線
一般国道308号 路面下空洞調査(道路施設点検調査費) 第817-委1号</t>
    <phoneticPr fontId="1"/>
  </si>
  <si>
    <t>和歌山市役所</t>
    <rPh sb="0" eb="4">
      <t>ワカヤマシ</t>
    </rPh>
    <rPh sb="4" eb="6">
      <t>ヤクショ</t>
    </rPh>
    <phoneticPr fontId="1"/>
  </si>
  <si>
    <t>栗東市役所</t>
  </si>
  <si>
    <t>平成30年度 栗土交委第36号 栗東市内路面性状及び路面下空洞調査委託業務</t>
  </si>
  <si>
    <t>神戸市役所</t>
    <rPh sb="0" eb="5">
      <t>コウベシヤクショ</t>
    </rPh>
    <phoneticPr fontId="1"/>
  </si>
  <si>
    <t>平成30年度路面下空洞調査業務</t>
  </si>
  <si>
    <t> 泉南郡田尻町役場</t>
    <phoneticPr fontId="1"/>
  </si>
  <si>
    <t>田尻町道路路面下空洞調査(その3)業務</t>
  </si>
  <si>
    <t>(総合評価)路面下空洞調査業務委託</t>
  </si>
  <si>
    <t>宝塚市役所</t>
    <rPh sb="0" eb="2">
      <t>タカラヅカ</t>
    </rPh>
    <rPh sb="2" eb="5">
      <t>シヤクショ</t>
    </rPh>
    <phoneticPr fontId="1"/>
  </si>
  <si>
    <t>KF3-15_路面下空洞調査業務委託</t>
  </si>
  <si>
    <t>島根県庁</t>
    <phoneticPr fontId="1"/>
  </si>
  <si>
    <t>路面空洞調査業務委託</t>
  </si>
  <si>
    <t>路面空洞調査業務委託(その2)</t>
  </si>
  <si>
    <t>中国地方整備局</t>
    <phoneticPr fontId="1"/>
  </si>
  <si>
    <t>主要県道大島環状線ほか 舗装補修(路面調査・補正2)
地方道工事に伴う路面下空洞調査業務委託 第1工区</t>
    <phoneticPr fontId="1"/>
  </si>
  <si>
    <t>一般国道437号ほか 舗装補修(路面調査・補正2)
国道工事に伴う路面下空洞調査業務委託 第1工区</t>
    <phoneticPr fontId="1"/>
  </si>
  <si>
    <t>一般県道妻崎開作小野田線外路面下空洞調査(県道)業務委託 第1工区</t>
  </si>
  <si>
    <t>平成25年度路面空洞調査業務委託</t>
  </si>
  <si>
    <t>一般県道田ノ首下関線等3路線舗装補修(路面調査・補正2)
地方道工事に伴う路面下空洞調査業務委託 第1工区</t>
    <phoneticPr fontId="1"/>
  </si>
  <si>
    <t>株式会社宇部建設コンサルタント</t>
  </si>
  <si>
    <t>広島市役所</t>
    <phoneticPr fontId="10"/>
  </si>
  <si>
    <t>広島市内路面下空洞調査業務(平成25年度)</t>
  </si>
  <si>
    <t>一般競争入札</t>
    <rPh sb="0" eb="6">
      <t>イッパンキョウソウニュウサツ</t>
    </rPh>
    <phoneticPr fontId="10"/>
  </si>
  <si>
    <t>広島市内路面下空洞調査業務(平成26年度)</t>
  </si>
  <si>
    <t>平成26年度路面空洞調査解析業務委託</t>
  </si>
  <si>
    <t>山口県路面下空洞調査業務委託</t>
  </si>
  <si>
    <t>宇部市役所</t>
    <rPh sb="0" eb="3">
      <t>ウベシ</t>
    </rPh>
    <rPh sb="3" eb="5">
      <t>ヤクショ</t>
    </rPh>
    <phoneticPr fontId="1"/>
  </si>
  <si>
    <t>周南市役所</t>
    <phoneticPr fontId="1"/>
  </si>
  <si>
    <t>周南市路面下空洞調査業務委託その2</t>
  </si>
  <si>
    <t>山口市役所</t>
    <rPh sb="0" eb="5">
      <t>ヤマグチシヤクショ</t>
    </rPh>
    <phoneticPr fontId="1"/>
  </si>
  <si>
    <t>倉吉市役所</t>
    <rPh sb="0" eb="2">
      <t>クラヨシ</t>
    </rPh>
    <rPh sb="2" eb="5">
      <t>シヤクショ</t>
    </rPh>
    <phoneticPr fontId="1"/>
  </si>
  <si>
    <t>平成28年度市道新田下古川線外路面下空洞調査業務</t>
  </si>
  <si>
    <t>応用地質株式会社</t>
    <phoneticPr fontId="1"/>
  </si>
  <si>
    <t>鳥取市役所</t>
    <rPh sb="0" eb="5">
      <t>トットリシヤクショ</t>
    </rPh>
    <phoneticPr fontId="1"/>
  </si>
  <si>
    <t>広島市役所</t>
    <phoneticPr fontId="1"/>
  </si>
  <si>
    <t>広島市内路面下空洞調査業務【2016200598001】</t>
  </si>
  <si>
    <t>周南市路面下空洞二次調査業務委託</t>
  </si>
  <si>
    <t>長門市役所</t>
    <rPh sb="0" eb="2">
      <t>ナガト</t>
    </rPh>
    <rPh sb="2" eb="5">
      <t>シヤクショ</t>
    </rPh>
    <phoneticPr fontId="1"/>
  </si>
  <si>
    <t>長門市路面下空洞調査業務</t>
  </si>
  <si>
    <t>広島県庁</t>
    <rPh sb="0" eb="2">
      <t>ヒロシマ</t>
    </rPh>
    <rPh sb="2" eb="3">
      <t>ケン</t>
    </rPh>
    <rPh sb="3" eb="4">
      <t>チョウ</t>
    </rPh>
    <phoneticPr fontId="10"/>
  </si>
  <si>
    <t>一般国道 487号外 路面下空洞調査業務</t>
  </si>
  <si>
    <t>岡山市役所</t>
    <phoneticPr fontId="1"/>
  </si>
  <si>
    <t>路面下空洞探査業務復建調査設計
カナン・ジオリサーチ設計共同体</t>
    <phoneticPr fontId="1"/>
  </si>
  <si>
    <t>岡山県庁</t>
    <rPh sb="0" eb="4">
      <t>オカヤマケンチョウ</t>
    </rPh>
    <phoneticPr fontId="1"/>
  </si>
  <si>
    <t>公共 道路工事(路面下空洞調査業務委託)</t>
  </si>
  <si>
    <t xml:space="preserve">H30 </t>
    <phoneticPr fontId="1"/>
  </si>
  <si>
    <t>平成30年度 路面下空洞調査業務</t>
  </si>
  <si>
    <t>H30徳土 国道438号他 徳・元他 路面下空洞調査業務</t>
  </si>
  <si>
    <t>平成30年度 四国管内路面下空洞調査業務</t>
  </si>
  <si>
    <t>平成30年度高松市路面下空洞調査業務委託</t>
  </si>
  <si>
    <t>国道318号外14線 道路維持修繕工事 
路面下空洞調査業務委託【37000021721120171528200006】</t>
    <phoneticPr fontId="1"/>
  </si>
  <si>
    <t>道交地防安(調査)第32001-001-651号 
高知南環状線外9路線防災・安全交付金路面下空洞調査委託業務</t>
    <phoneticPr fontId="1"/>
  </si>
  <si>
    <t>高知市役所</t>
    <rPh sb="0" eb="5">
      <t>コウチシヤクショ</t>
    </rPh>
    <phoneticPr fontId="1"/>
  </si>
  <si>
    <t>下知33号線外路面下空洞調査委託業務</t>
    <phoneticPr fontId="1"/>
  </si>
  <si>
    <t>国道377号外6線 道路維持修繕工事 
路面下空洞調査業務委託【37000021721620161528200016】</t>
    <phoneticPr fontId="1"/>
  </si>
  <si>
    <t>地安第12-06-105号 県道宿毛津島線地域の安全安心推進路面下空洞調査委託業務</t>
  </si>
  <si>
    <t>江ノ口1号線外路面下空洞調査委託業務</t>
  </si>
  <si>
    <t>道交地防安(調査)第32001-001-650号 
県道桂浜はりまや線外4路線防災・安全交付金路面下空洞調査委託業務</t>
    <phoneticPr fontId="1"/>
  </si>
  <si>
    <t>道交地防安(修繕)第303-001-1号 
県道安田東洋線防災・安全交付金路面空洞調査委託業務</t>
    <phoneticPr fontId="1"/>
  </si>
  <si>
    <t>平成28年度 四国管内路面下空洞調査業務</t>
  </si>
  <si>
    <t>道交地防安(修繕)第32001-001-650号
県道桂浜はりまや線防災・安全交付金路面下空洞化調査委託業務</t>
    <phoneticPr fontId="1"/>
  </si>
  <si>
    <t>県道高松善通寺線外17線 道路維持修繕工事
 路面下空洞調査業務委託【37000021721420151539300001】</t>
    <phoneticPr fontId="1"/>
  </si>
  <si>
    <t>高松市市道路面下空洞調査業務委託</t>
  </si>
  <si>
    <t>平成27年度四国管内路面下空洞調査(その2)業務</t>
  </si>
  <si>
    <t>香南市役所</t>
    <phoneticPr fontId="1"/>
  </si>
  <si>
    <t>香南市路面下空洞調査委託業務</t>
  </si>
  <si>
    <t>県道三木国分寺線外9線 路面下空洞調査業務委託</t>
  </si>
  <si>
    <t>平成27年度 四国管内路面下空洞調査業務</t>
  </si>
  <si>
    <t>県道三木国分寺線外9線 
路面下空洞調査業務委託【37000021721320141528300001】</t>
    <phoneticPr fontId="1"/>
  </si>
  <si>
    <t>平成26年度四国地域路面下空洞調査業務</t>
  </si>
  <si>
    <t>平成23年度 四国管内路面下空洞調査業務</t>
  </si>
  <si>
    <t>平成25年度 四国管内路面下空洞調査業務</t>
    <phoneticPr fontId="1"/>
  </si>
  <si>
    <t>平成26年度 四国管内路面下空洞調査業務</t>
    <phoneticPr fontId="1"/>
  </si>
  <si>
    <t>R3徳土　徳島小松島港(沖洲外地区)　徳・東沖洲1他　臨港道路空洞化探査業務</t>
  </si>
  <si>
    <t>ニタコンサルタント株式会社</t>
  </si>
  <si>
    <t>H28三土 大利辻線他 三・井川井内東他 道路空洞調査業務</t>
  </si>
  <si>
    <t>佐賀県庁</t>
    <rPh sb="0" eb="3">
      <t>サガケン</t>
    </rPh>
    <rPh sb="3" eb="4">
      <t>チョウ</t>
    </rPh>
    <phoneticPr fontId="6"/>
  </si>
  <si>
    <t>道整交金 第1120021-002号 三瀬神埼線 道路整備交付金委託(空洞化調査)</t>
  </si>
  <si>
    <t>株式会社親和テクノ</t>
  </si>
  <si>
    <t>九州管内道路路面下空洞調査業務</t>
  </si>
  <si>
    <t>佐賀県庁</t>
    <rPh sb="0" eb="4">
      <t>サガケンチョウ</t>
    </rPh>
    <phoneticPr fontId="6"/>
  </si>
  <si>
    <t>単道地特 第1130339-031号 江北芦刈線 地方特定道路整備委託(空洞調査)</t>
  </si>
  <si>
    <t>日本建設技術株式会社</t>
  </si>
  <si>
    <t>長崎県庁</t>
    <rPh sb="0" eb="4">
      <t>ナガサキケンチョウ</t>
    </rPh>
    <phoneticPr fontId="6"/>
  </si>
  <si>
    <t>一般国道444号道路災害防除工事(空洞調査委託)</t>
  </si>
  <si>
    <t>日本地研株式会社</t>
  </si>
  <si>
    <t>道整交金 第4120032-007号 
伊万里畑川内厳木線(立川工区) 道路整備交付金委託(空洞調査解析)</t>
    <phoneticPr fontId="6"/>
  </si>
  <si>
    <t>26単起災防第1101-6号長崎県道路トンネル空洞化調査業務委託</t>
  </si>
  <si>
    <t>平戸市役所</t>
    <rPh sb="0" eb="3">
      <t>ヒラドシ</t>
    </rPh>
    <rPh sb="3" eb="5">
      <t>ヤクショ</t>
    </rPh>
    <phoneticPr fontId="6"/>
  </si>
  <si>
    <t>獅子漁港臨港道路空洞化調査業務委託</t>
  </si>
  <si>
    <t>株式会社昭和ボーリング</t>
  </si>
  <si>
    <t>みやま市役所</t>
    <rPh sb="3" eb="6">
      <t>シヤクショ</t>
    </rPh>
    <phoneticPr fontId="6"/>
  </si>
  <si>
    <t>道路空洞調査業務委託</t>
  </si>
  <si>
    <t>国道443号外28年発生道路災害復旧(道路空洞)調査委託【1626-4280270360】</t>
  </si>
  <si>
    <t>川崎地質株式会社熊本事務所</t>
  </si>
  <si>
    <t>島原市役所</t>
    <rPh sb="0" eb="5">
      <t>シマバラシヤクショ</t>
    </rPh>
    <phoneticPr fontId="6"/>
  </si>
  <si>
    <t>中野川護岸道路空洞化調査業務委託</t>
  </si>
  <si>
    <t>第16号県単道路整備(災害防除・防災減災)路面下空洞調査委託</t>
  </si>
  <si>
    <t>南九地質株式会社</t>
  </si>
  <si>
    <t>福岡市役所</t>
    <rPh sb="0" eb="5">
      <t>フクオカシヤクショ</t>
    </rPh>
    <phoneticPr fontId="6"/>
  </si>
  <si>
    <t>道路下空洞調査業務委託</t>
  </si>
  <si>
    <t>有限会社大地コンサルタント</t>
  </si>
  <si>
    <t>道路保全 第9901050-064号 国道444号道路橋りょう保全委託(道路空洞調査)</t>
  </si>
  <si>
    <t>道路保全 第9901050-065号 国道207号他道路橋りょう保全委託(道路空洞調査)</t>
  </si>
  <si>
    <t>道路保全 第9907010-047号 国道498号他道路橋りょう保全委託(路面空洞調査)</t>
  </si>
  <si>
    <t>道路保全 第9907010-058号 国道444号道路橋りょう保全委託(道路空洞調査)</t>
  </si>
  <si>
    <t>道路保全 第9907010-122号 国道207号道路橋りょう保全委託(道路空洞調査)</t>
    <phoneticPr fontId="6"/>
  </si>
  <si>
    <t>道路保全 第9907010-123号 鹿島嬉野線道路橋りょう保全委託(道路空洞調査)</t>
  </si>
  <si>
    <t>道路保全 第9907010-121号 武雄多久線他道路橋りょう保全委託(道路空洞調査)</t>
  </si>
  <si>
    <t>太宰府市役所</t>
    <rPh sb="0" eb="4">
      <t>ダザイフシ</t>
    </rPh>
    <rPh sb="4" eb="6">
      <t>ヤクショ</t>
    </rPh>
    <phoneticPr fontId="6"/>
  </si>
  <si>
    <t>令和3年度市内道路路面下空洞調査業務委託</t>
  </si>
  <si>
    <t>道路保全 第9908030-053号　武雄多久線他道路橋りょう保全委託(路面空洞調査)</t>
  </si>
  <si>
    <t>令和2年度管内路面下空洞調査業務</t>
    <rPh sb="0" eb="2">
      <t>レイワ</t>
    </rPh>
    <rPh sb="3" eb="5">
      <t>ネンド</t>
    </rPh>
    <rPh sb="4" eb="5">
      <t>ド</t>
    </rPh>
    <rPh sb="5" eb="7">
      <t>カンナイ</t>
    </rPh>
    <rPh sb="7" eb="9">
      <t>ロメン</t>
    </rPh>
    <rPh sb="9" eb="10">
      <t>シタ</t>
    </rPh>
    <rPh sb="10" eb="12">
      <t>クウドウ</t>
    </rPh>
    <rPh sb="12" eb="14">
      <t>チョウサ</t>
    </rPh>
    <rPh sb="14" eb="16">
      <t>ギョウム</t>
    </rPh>
    <phoneticPr fontId="6"/>
  </si>
  <si>
    <t>平成29年度管内路面下空洞調査業務</t>
    <rPh sb="0" eb="2">
      <t>ヘイセイ</t>
    </rPh>
    <rPh sb="4" eb="6">
      <t>ネンド</t>
    </rPh>
    <rPh sb="5" eb="6">
      <t>ド</t>
    </rPh>
    <rPh sb="6" eb="8">
      <t>カンナイ</t>
    </rPh>
    <rPh sb="8" eb="10">
      <t>ロメン</t>
    </rPh>
    <rPh sb="10" eb="11">
      <t>シタ</t>
    </rPh>
    <rPh sb="11" eb="13">
      <t>クウドウ</t>
    </rPh>
    <rPh sb="13" eb="15">
      <t>チョウサ</t>
    </rPh>
    <rPh sb="15" eb="17">
      <t>ギョウム</t>
    </rPh>
    <phoneticPr fontId="6"/>
  </si>
  <si>
    <t>平成28年度管内路面下空洞調査業務</t>
    <rPh sb="0" eb="2">
      <t>ヘイセイ</t>
    </rPh>
    <rPh sb="4" eb="6">
      <t>ネンド</t>
    </rPh>
    <rPh sb="5" eb="6">
      <t>ド</t>
    </rPh>
    <rPh sb="6" eb="8">
      <t>カンナイ</t>
    </rPh>
    <rPh sb="8" eb="10">
      <t>ロメン</t>
    </rPh>
    <rPh sb="10" eb="11">
      <t>シタ</t>
    </rPh>
    <rPh sb="11" eb="13">
      <t>クウドウ</t>
    </rPh>
    <rPh sb="13" eb="15">
      <t>チョウサ</t>
    </rPh>
    <rPh sb="15" eb="17">
      <t>ギョウム</t>
    </rPh>
    <phoneticPr fontId="6"/>
  </si>
  <si>
    <t>平成27年度管内路面下空洞調査業務</t>
    <rPh sb="0" eb="2">
      <t>ヘイセイ</t>
    </rPh>
    <rPh sb="4" eb="6">
      <t>ネンド</t>
    </rPh>
    <rPh sb="5" eb="6">
      <t>ド</t>
    </rPh>
    <rPh sb="6" eb="8">
      <t>カンナイ</t>
    </rPh>
    <rPh sb="8" eb="10">
      <t>ロメン</t>
    </rPh>
    <rPh sb="10" eb="11">
      <t>シタ</t>
    </rPh>
    <rPh sb="11" eb="13">
      <t>クウドウ</t>
    </rPh>
    <rPh sb="13" eb="15">
      <t>チョウサ</t>
    </rPh>
    <rPh sb="15" eb="17">
      <t>ギョウム</t>
    </rPh>
    <phoneticPr fontId="6"/>
  </si>
  <si>
    <t>平成26年度管内路面下空洞調査業務</t>
    <rPh sb="0" eb="2">
      <t>ヘイセイ</t>
    </rPh>
    <rPh sb="4" eb="6">
      <t>ネンド</t>
    </rPh>
    <rPh sb="5" eb="6">
      <t>ド</t>
    </rPh>
    <rPh sb="6" eb="8">
      <t>カンナイ</t>
    </rPh>
    <rPh sb="8" eb="10">
      <t>ロメン</t>
    </rPh>
    <rPh sb="10" eb="11">
      <t>シタ</t>
    </rPh>
    <rPh sb="11" eb="13">
      <t>クウドウ</t>
    </rPh>
    <rPh sb="13" eb="15">
      <t>チョウサ</t>
    </rPh>
    <rPh sb="15" eb="17">
      <t>ギョウム</t>
    </rPh>
    <phoneticPr fontId="6"/>
  </si>
  <si>
    <t>平成25年度管内路面下空洞調査業務</t>
    <rPh sb="0" eb="2">
      <t>ヘイセイ</t>
    </rPh>
    <rPh sb="4" eb="6">
      <t>ネンド</t>
    </rPh>
    <rPh sb="5" eb="6">
      <t>ド</t>
    </rPh>
    <rPh sb="6" eb="8">
      <t>カンナイ</t>
    </rPh>
    <rPh sb="8" eb="10">
      <t>ロメン</t>
    </rPh>
    <rPh sb="10" eb="11">
      <t>シタ</t>
    </rPh>
    <rPh sb="11" eb="13">
      <t>クウドウ</t>
    </rPh>
    <rPh sb="13" eb="15">
      <t>チョウサ</t>
    </rPh>
    <rPh sb="15" eb="17">
      <t>ギョウム</t>
    </rPh>
    <phoneticPr fontId="6"/>
  </si>
  <si>
    <t>平成24年度管内路面下空洞調査業務</t>
    <rPh sb="0" eb="2">
      <t>ヘイセイ</t>
    </rPh>
    <rPh sb="4" eb="6">
      <t>ネンド</t>
    </rPh>
    <rPh sb="5" eb="6">
      <t>ド</t>
    </rPh>
    <rPh sb="6" eb="8">
      <t>カンナイ</t>
    </rPh>
    <rPh sb="8" eb="10">
      <t>ロメン</t>
    </rPh>
    <rPh sb="10" eb="11">
      <t>シタ</t>
    </rPh>
    <rPh sb="11" eb="13">
      <t>クウドウ</t>
    </rPh>
    <rPh sb="13" eb="15">
      <t>チョウサ</t>
    </rPh>
    <rPh sb="15" eb="17">
      <t>ギョウム</t>
    </rPh>
    <phoneticPr fontId="6"/>
  </si>
  <si>
    <t>平成23年度管内路面下空洞調査業務</t>
    <rPh sb="0" eb="2">
      <t>ヘイセイ</t>
    </rPh>
    <rPh sb="4" eb="6">
      <t>ネンド</t>
    </rPh>
    <rPh sb="5" eb="6">
      <t>ド</t>
    </rPh>
    <rPh sb="6" eb="8">
      <t>カンナイ</t>
    </rPh>
    <rPh sb="8" eb="10">
      <t>ロメン</t>
    </rPh>
    <rPh sb="10" eb="11">
      <t>シタ</t>
    </rPh>
    <rPh sb="11" eb="13">
      <t>クウドウ</t>
    </rPh>
    <rPh sb="13" eb="15">
      <t>チョウサ</t>
    </rPh>
    <rPh sb="15" eb="17">
      <t>ギョウム</t>
    </rPh>
    <phoneticPr fontId="6"/>
  </si>
  <si>
    <t>大分県庁</t>
    <rPh sb="0" eb="4">
      <t>オオイタケンチョウ</t>
    </rPh>
    <phoneticPr fontId="1"/>
  </si>
  <si>
    <t>福岡県庁</t>
    <rPh sb="0" eb="4">
      <t>フクオカケンチョウ</t>
    </rPh>
    <phoneticPr fontId="6"/>
  </si>
  <si>
    <t>県道久留米停車場線 路面下空洞化調査業務</t>
  </si>
  <si>
    <t>大分県庁</t>
    <rPh sb="0" eb="4">
      <t>オオイタケンチョウ</t>
    </rPh>
    <phoneticPr fontId="6"/>
  </si>
  <si>
    <t>平成25年度防安防点道委第1号路面下空洞緊急調査業務</t>
  </si>
  <si>
    <t>協同エンジニアリング株式会社</t>
  </si>
  <si>
    <t>協同エンジニアリング株式会社</t>
    <phoneticPr fontId="6"/>
  </si>
  <si>
    <t>熊本市役所</t>
    <rPh sb="0" eb="5">
      <t>クマモトシヤクショ</t>
    </rPh>
    <phoneticPr fontId="6"/>
  </si>
  <si>
    <t>熊本市路面下空洞調査業務委託</t>
  </si>
  <si>
    <t>株式会社ニュージェック</t>
  </si>
  <si>
    <t>宮崎県庁</t>
    <rPh sb="0" eb="4">
      <t>ミヤザキケンチョウ</t>
    </rPh>
    <phoneticPr fontId="6"/>
  </si>
  <si>
    <t>平成24年度防安効促第2-22-A号県道 清武停車場線外 路面下空洞調査業務</t>
  </si>
  <si>
    <t>平成25年度県単維持第01 -G - - 号日南高岡線 坂元工区 路面地下空洞探査業務</t>
  </si>
  <si>
    <t>朝倉・那珂地区 路面下空洞調査業務</t>
  </si>
  <si>
    <t>平成26年度防安防点臼委第3ー2号路面下空洞緊急調査業務委託</t>
    <phoneticPr fontId="6"/>
  </si>
  <si>
    <t>平成26年度防安防点臼委第3号路面下空洞緊急調査業務委託</t>
  </si>
  <si>
    <t>平成26年度防安防点佐委第2ー2号路面空洞調査業務委託</t>
  </si>
  <si>
    <t>平成26年度防安防点佐委第2号路面空洞調査業務委託</t>
  </si>
  <si>
    <t>平成26年度 防安防点佐 委 第 2 ー 4号 路面空洞調査業務委託</t>
  </si>
  <si>
    <t>平成26年度 防安防点佐 委 第 2 ー 3号 路面空洞調査業務委託</t>
  </si>
  <si>
    <t>熊本県庁</t>
    <rPh sb="0" eb="4">
      <t>クマモトケンチョウ</t>
    </rPh>
    <phoneticPr fontId="6"/>
  </si>
  <si>
    <t>国道219号他防災安全交付金(舗装補修)
路面下空洞調査委託 他合併【1427-4260280353】</t>
    <phoneticPr fontId="6"/>
  </si>
  <si>
    <t>26総舗補第1-1号路面下空洞調査業務委託</t>
  </si>
  <si>
    <t>国道219号他防災安全交付金(舗装補修
)路面下空洞調査委託 他合併【AT14-0000000159】</t>
    <phoneticPr fontId="6"/>
  </si>
  <si>
    <t>平成26年度維持調査第01-A号県道宮崎インター佐土原線外9路線
路面下空洞調査業務</t>
    <phoneticPr fontId="6"/>
  </si>
  <si>
    <t>平成27年度 防点国舗大 委 第 1 号 路面下空洞調査委託</t>
  </si>
  <si>
    <t>平成27年度 防点地舗佐 委 第 1 号 路面下空洞調査委託</t>
  </si>
  <si>
    <t>平成27年度 防点地舗佐 委 第 1 ー 2号 路面下空洞調査委託</t>
  </si>
  <si>
    <t>平成27年度 防点地舗臼 委 第 2 号 路面下空洞調査業務委託</t>
  </si>
  <si>
    <t>平成27年度防安調査第30-13-1-A号県道宮崎インター佐土原線外13路線路面下空洞調査業務</t>
    <phoneticPr fontId="6"/>
  </si>
  <si>
    <t>柳川市役所</t>
    <rPh sb="0" eb="5">
      <t>ヤナガワシヤクショ</t>
    </rPh>
    <phoneticPr fontId="6"/>
  </si>
  <si>
    <t>柳川市内 路面下空洞調査業務委託</t>
  </si>
  <si>
    <t>平成27年度防安調査第30-13-3-A号県道日知屋財光寺線ほか3線日向市路面下空洞調査業務</t>
  </si>
  <si>
    <t>平成27年度防安調査第30-13-2-1号一般国道221号細野地区路面下空洞調査業務委託</t>
  </si>
  <si>
    <t>平成28年度九州管内路面下空洞調査業務</t>
  </si>
  <si>
    <t>平成28年度熊本管内路面下空洞調査業務</t>
  </si>
  <si>
    <t>平成28年度防国災防第30 -0 -1 -A 号国道221号 外7路線 路面下空洞調査業務</t>
  </si>
  <si>
    <t>平成28年度 防点国舗大 委 第 1 号 路面下空洞調査委託</t>
  </si>
  <si>
    <t>平成28年度 防点地舗高 委 第 1 号 路面下空洞調査業務委託</t>
  </si>
  <si>
    <t>平成28年度 防点地舗佐 委 第 1 号 路面下空洞調査委託</t>
  </si>
  <si>
    <t>平成28年度 防点国舗野委 第 1 号 路面下空洞調査委託</t>
  </si>
  <si>
    <t>平成28年度 防点国舗国 委 第 1 号 路面下空洞調査委託</t>
  </si>
  <si>
    <t>平成28年度 防点国舗別 委 第 1 号 路面下空洞調査委託</t>
  </si>
  <si>
    <t>平成28年度 熊本管内路面下空洞対策検討業務</t>
  </si>
  <si>
    <t>鹿児島市役所</t>
    <rPh sb="0" eb="6">
      <t>カゴシマシヤクショ</t>
    </rPh>
    <phoneticPr fontId="6"/>
  </si>
  <si>
    <t>唐湊線ほか1線路面下空洞調査業務委託</t>
  </si>
  <si>
    <t>株式会社みともコンサルタント</t>
  </si>
  <si>
    <t>国東市役所</t>
    <rPh sb="0" eb="3">
      <t>クニサキシ</t>
    </rPh>
    <rPh sb="3" eb="5">
      <t>ヤクショ</t>
    </rPh>
    <phoneticPr fontId="6"/>
  </si>
  <si>
    <t>平成28年度 古町漁港機能保全計画 路面下空洞調査業務委託</t>
  </si>
  <si>
    <t>株式会社テクノコンサルタント</t>
  </si>
  <si>
    <t>大分市役所</t>
    <rPh sb="0" eb="3">
      <t>オオイタシ</t>
    </rPh>
    <rPh sb="3" eb="5">
      <t>ヤクショ</t>
    </rPh>
    <phoneticPr fontId="6"/>
  </si>
  <si>
    <t>平成28年度防国災防第30-0-2-A号国道327号ほか2路線 路面下空洞調査業務</t>
  </si>
  <si>
    <t>平成28年度防国災防第30-0-2-B号県道日知屋財光寺線ほか3路線 
路面下空洞調査業務</t>
    <phoneticPr fontId="6"/>
  </si>
  <si>
    <t>熊本地震に伴う路面下空洞調査業務委託【1601298】</t>
  </si>
  <si>
    <t>県内防災安全交付金(路面下空洞調査)業務委託【1609-4280040021】</t>
  </si>
  <si>
    <t>28総舗補第1-3号 路面下空洞調査業務委託(その2)</t>
  </si>
  <si>
    <t>企画競争</t>
    <rPh sb="0" eb="2">
      <t>キカク</t>
    </rPh>
    <rPh sb="2" eb="4">
      <t>キョウソウ</t>
    </rPh>
    <phoneticPr fontId="1"/>
  </si>
  <si>
    <t>柳川市内 路面下空洞調査(その2)業務委託</t>
  </si>
  <si>
    <t>管内一円路面下空洞調査業務委託</t>
  </si>
  <si>
    <t>平成29年度九州管内路面下空洞調査業務</t>
  </si>
  <si>
    <t>平成29年度 深江漁港南1号護岸路面下空洞調査業務委託</t>
  </si>
  <si>
    <t>平成29年度防安調査第30 -13-1 -A 号国道222号外10路線 路面下空洞調査業務</t>
    <phoneticPr fontId="6"/>
  </si>
  <si>
    <t>平成29年度防安調査第30 -13-2 -A 号一般国道221号 外7路線 路面下空洞調査業務</t>
  </si>
  <si>
    <t>平成29年度 防点国舗大 委 第 1 号 路面下空洞調査業務委託</t>
  </si>
  <si>
    <t>平成29年度 防点国舗中委 第 1 号 路面下空洞調査委託</t>
  </si>
  <si>
    <t>企画競争</t>
    <rPh sb="0" eb="4">
      <t>キカクキョウソウ</t>
    </rPh>
    <phoneticPr fontId="6"/>
  </si>
  <si>
    <t>大分市役所</t>
    <rPh sb="0" eb="5">
      <t>オオイタシヤクショ</t>
    </rPh>
    <phoneticPr fontId="6"/>
  </si>
  <si>
    <t>熊本地震に伴う路面下空洞調査業務委託【1701167】</t>
  </si>
  <si>
    <t>久留米市役所</t>
    <rPh sb="0" eb="6">
      <t>クルメシヤクショ</t>
    </rPh>
    <phoneticPr fontId="6"/>
  </si>
  <si>
    <t>盛岡市役所</t>
    <rPh sb="0" eb="2">
      <t>モリオカ</t>
    </rPh>
    <rPh sb="2" eb="5">
      <t>シヤクショ</t>
    </rPh>
    <phoneticPr fontId="1"/>
  </si>
  <si>
    <t>市道岩手公園開運橋線外路線路面下空洞化調査業務委託</t>
  </si>
  <si>
    <t>国道101号外路面下空洞解析業務委託</t>
    <phoneticPr fontId="1"/>
  </si>
  <si>
    <t>鰺ヶ沢蟹田線外路面下空洞解析業務委託</t>
    <phoneticPr fontId="1"/>
  </si>
  <si>
    <t>柳町根城線ほか24路線路面下空洞調査業務委託</t>
    <phoneticPr fontId="1"/>
  </si>
  <si>
    <t>日本工営株式会社</t>
    <phoneticPr fontId="1"/>
  </si>
  <si>
    <t>八戸野辺地線外路面下空洞解析業務委託</t>
    <phoneticPr fontId="1"/>
  </si>
  <si>
    <t>川崎地質株式会社</t>
    <phoneticPr fontId="1"/>
  </si>
  <si>
    <t>国道279号外路面下空洞解析業務委託</t>
    <phoneticPr fontId="1"/>
  </si>
  <si>
    <t>大鰐浪岡線外路面下空洞解析業務委託</t>
    <phoneticPr fontId="1"/>
  </si>
  <si>
    <t>青森管内路面下空洞調査業務</t>
    <phoneticPr fontId="1"/>
  </si>
  <si>
    <t>国道340号外路面下空洞解析業務委託</t>
    <phoneticPr fontId="1"/>
  </si>
  <si>
    <t>国道338号外路面下空洞解析業務委託</t>
    <phoneticPr fontId="1"/>
  </si>
  <si>
    <t>国道103号外路面下空洞解析業務委託</t>
    <phoneticPr fontId="1"/>
  </si>
  <si>
    <t>国道280号外路面下空洞化調査業務委託</t>
    <phoneticPr fontId="1"/>
  </si>
  <si>
    <t>郡山市役所</t>
    <rPh sb="0" eb="3">
      <t>コオリヤマシ</t>
    </rPh>
    <rPh sb="3" eb="5">
      <t>ヤクショ</t>
    </rPh>
    <phoneticPr fontId="1"/>
  </si>
  <si>
    <t>郡山市路面下空洞調査業務委託</t>
    <phoneticPr fontId="1"/>
  </si>
  <si>
    <t>国道279号外路面下空洞化調査業務委託</t>
    <phoneticPr fontId="1"/>
  </si>
  <si>
    <t>株式会社ニュージェック</t>
    <phoneticPr fontId="1"/>
  </si>
  <si>
    <t>福島県庁</t>
    <rPh sb="0" eb="3">
      <t>フクシマケン</t>
    </rPh>
    <rPh sb="3" eb="4">
      <t>チョウ</t>
    </rPh>
    <phoneticPr fontId="1"/>
  </si>
  <si>
    <t>路面下空洞化調査業務委託(道整・交付)</t>
    <phoneticPr fontId="1"/>
  </si>
  <si>
    <t>山形県庁</t>
    <rPh sb="0" eb="2">
      <t>ヤマガタ</t>
    </rPh>
    <rPh sb="2" eb="4">
      <t>ケンチョウ</t>
    </rPh>
    <phoneticPr fontId="1"/>
  </si>
  <si>
    <t>主要地方道藤島由良線外路面下空洞調査業務委託</t>
    <phoneticPr fontId="1"/>
  </si>
  <si>
    <t>大河原・仙台ブロック路面下空洞調査業務委託</t>
    <phoneticPr fontId="1"/>
  </si>
  <si>
    <t>北部・東部・気仙沼ブロック路面下空洞調査業務委託</t>
    <phoneticPr fontId="1"/>
  </si>
  <si>
    <t>南東北地区路面下空洞調査業務</t>
    <phoneticPr fontId="1"/>
  </si>
  <si>
    <t>北東北地区路面下空洞調査業務</t>
    <phoneticPr fontId="1"/>
  </si>
  <si>
    <t>宮城地区他路面下空洞調査業務</t>
    <phoneticPr fontId="1"/>
  </si>
  <si>
    <t>県北ブロック路面下空洞調査業務委託</t>
    <phoneticPr fontId="1"/>
  </si>
  <si>
    <t>県南ブロック路面下空洞調査業務委託</t>
    <phoneticPr fontId="1"/>
  </si>
  <si>
    <t>東部・気仙沼ブロック路面下空洞調査業務委託</t>
    <phoneticPr fontId="1"/>
  </si>
  <si>
    <t>宮城4号他路面下空洞調査業務</t>
    <phoneticPr fontId="1"/>
  </si>
  <si>
    <t>東北管内路面下空洞調査業務</t>
    <phoneticPr fontId="1"/>
  </si>
  <si>
    <t>宮城45号他路面下空洞調査業務</t>
    <phoneticPr fontId="1"/>
  </si>
  <si>
    <t>仙台管内路面下空洞緊急調査設計業務</t>
    <phoneticPr fontId="1"/>
  </si>
  <si>
    <t>下野郷外路面下空洞化調査業務委託</t>
    <phoneticPr fontId="1"/>
  </si>
  <si>
    <t>仙台管内路面下空洞緊急調査業務</t>
    <phoneticPr fontId="1"/>
  </si>
  <si>
    <t>合計</t>
    <rPh sb="0" eb="2">
      <t>ゴウケイ</t>
    </rPh>
    <phoneticPr fontId="1"/>
  </si>
  <si>
    <t>合計</t>
    <rPh sb="0" eb="2">
      <t>ゴウケイ</t>
    </rPh>
    <phoneticPr fontId="6"/>
  </si>
  <si>
    <t>株式会社東建ジオテック</t>
    <rPh sb="0" eb="4">
      <t>カブシキガイシャ</t>
    </rPh>
    <rPh sb="4" eb="6">
      <t>トウケン</t>
    </rPh>
    <phoneticPr fontId="1"/>
  </si>
  <si>
    <t>仙台市役所</t>
    <rPh sb="0" eb="2">
      <t>センダイ</t>
    </rPh>
    <rPh sb="2" eb="5">
      <t>シヤクショ</t>
    </rPh>
    <phoneticPr fontId="1"/>
  </si>
  <si>
    <t>関東地方整備局</t>
    <rPh sb="0" eb="7">
      <t>カントウチホウセイビキョク</t>
    </rPh>
    <phoneticPr fontId="1"/>
  </si>
  <si>
    <t>R5関東MC路面下空洞探査業務</t>
    <rPh sb="2" eb="4">
      <t>カントウ</t>
    </rPh>
    <rPh sb="6" eb="11">
      <t>ロメンシタクウドウ</t>
    </rPh>
    <rPh sb="11" eb="15">
      <t>タンサギョウム</t>
    </rPh>
    <phoneticPr fontId="1"/>
  </si>
  <si>
    <t>路面下空洞探査業務</t>
    <rPh sb="0" eb="2">
      <t>ロメン</t>
    </rPh>
    <rPh sb="2" eb="3">
      <t>シタ</t>
    </rPh>
    <rPh sb="3" eb="5">
      <t>クウドウ</t>
    </rPh>
    <rPh sb="5" eb="7">
      <t>タンサ</t>
    </rPh>
    <rPh sb="7" eb="9">
      <t>ギョウム</t>
    </rPh>
    <phoneticPr fontId="1"/>
  </si>
  <si>
    <t>R4徳土　松茂吉野線他　藍・笠木他　路面下空洞調査業務</t>
    <rPh sb="2" eb="3">
      <t>トク</t>
    </rPh>
    <rPh sb="3" eb="4">
      <t>ド</t>
    </rPh>
    <rPh sb="5" eb="7">
      <t>マツシゲ</t>
    </rPh>
    <rPh sb="7" eb="11">
      <t>ヨシノセンホカ</t>
    </rPh>
    <rPh sb="12" eb="13">
      <t>アイ</t>
    </rPh>
    <rPh sb="14" eb="16">
      <t>カサキ</t>
    </rPh>
    <rPh sb="16" eb="17">
      <t>ホカ</t>
    </rPh>
    <rPh sb="18" eb="27">
      <t>ロメンシタクウドウチョウサギョウム</t>
    </rPh>
    <phoneticPr fontId="1"/>
  </si>
  <si>
    <t>青森・岩手・秋田管内路面下空洞調査業務</t>
    <rPh sb="0" eb="2">
      <t>アオモリ</t>
    </rPh>
    <rPh sb="3" eb="5">
      <t>イワテ</t>
    </rPh>
    <rPh sb="6" eb="8">
      <t>アキタ</t>
    </rPh>
    <rPh sb="8" eb="10">
      <t>カンナイ</t>
    </rPh>
    <rPh sb="10" eb="19">
      <t>ロメンシタクウドウチョウサギョウム</t>
    </rPh>
    <phoneticPr fontId="1"/>
  </si>
  <si>
    <t>空知・上川地区外路面下空洞調査業務</t>
    <rPh sb="0" eb="2">
      <t>ソラチ</t>
    </rPh>
    <rPh sb="3" eb="5">
      <t>カミカワ</t>
    </rPh>
    <rPh sb="5" eb="8">
      <t>チクガイ</t>
    </rPh>
    <rPh sb="8" eb="15">
      <t>ロメンシタクウドウチョウサ</t>
    </rPh>
    <rPh sb="15" eb="17">
      <t>ギョウム</t>
    </rPh>
    <phoneticPr fontId="1"/>
  </si>
  <si>
    <t>路面下空洞探査業務（その1）</t>
    <rPh sb="0" eb="3">
      <t>ロメンシタ</t>
    </rPh>
    <rPh sb="3" eb="9">
      <t>クウドウタンサギョウム</t>
    </rPh>
    <phoneticPr fontId="1"/>
  </si>
  <si>
    <t>路面下空洞探査業務（その2）</t>
    <rPh sb="0" eb="3">
      <t>ロメンシタ</t>
    </rPh>
    <rPh sb="3" eb="9">
      <t>クウドウタンサギョウム</t>
    </rPh>
    <phoneticPr fontId="1"/>
  </si>
  <si>
    <t>札幌市役所</t>
    <rPh sb="0" eb="3">
      <t>サッポロシ</t>
    </rPh>
    <rPh sb="3" eb="5">
      <t>ヤクショ</t>
    </rPh>
    <phoneticPr fontId="1"/>
  </si>
  <si>
    <t>名古屋市役所</t>
    <rPh sb="0" eb="6">
      <t>ナゴヤシヤクショ</t>
    </rPh>
    <phoneticPr fontId="1"/>
  </si>
  <si>
    <t>路面下空洞調査業務委託（維-1）</t>
    <rPh sb="0" eb="7">
      <t>ロメンシタクウドウチョウサ</t>
    </rPh>
    <rPh sb="7" eb="9">
      <t>ギョウム</t>
    </rPh>
    <rPh sb="9" eb="11">
      <t>イタク</t>
    </rPh>
    <rPh sb="12" eb="13">
      <t>イ</t>
    </rPh>
    <phoneticPr fontId="1"/>
  </si>
  <si>
    <t>株式会社ウオールナット</t>
    <phoneticPr fontId="1"/>
  </si>
  <si>
    <t>R5</t>
    <phoneticPr fontId="6"/>
  </si>
  <si>
    <t>令和5・6年度九州管内路面下空洞調査業務</t>
    <rPh sb="0" eb="2">
      <t>レイワ</t>
    </rPh>
    <rPh sb="5" eb="7">
      <t>ネンド</t>
    </rPh>
    <rPh sb="7" eb="9">
      <t>キュウシュウ</t>
    </rPh>
    <rPh sb="9" eb="11">
      <t>カンナイ</t>
    </rPh>
    <rPh sb="11" eb="18">
      <t>ロメンシタクウドウチョウサ</t>
    </rPh>
    <rPh sb="18" eb="20">
      <t>ギョウム</t>
    </rPh>
    <phoneticPr fontId="6"/>
  </si>
  <si>
    <t>R6</t>
    <phoneticPr fontId="6"/>
  </si>
  <si>
    <t>令和5・6年度九州管内路面下空洞調査業務</t>
    <phoneticPr fontId="6"/>
  </si>
  <si>
    <t>豊川市役所</t>
    <phoneticPr fontId="1"/>
  </si>
  <si>
    <t>令和5年度臨港道路路面下空洞調査委託</t>
    <rPh sb="0" eb="2">
      <t>レイワ</t>
    </rPh>
    <rPh sb="3" eb="5">
      <t>ネンド</t>
    </rPh>
    <rPh sb="5" eb="7">
      <t>リンコウ</t>
    </rPh>
    <rPh sb="7" eb="9">
      <t>ドウロ</t>
    </rPh>
    <rPh sb="9" eb="18">
      <t>ロメンシタクウドウチョウサイタク</t>
    </rPh>
    <phoneticPr fontId="1"/>
  </si>
  <si>
    <t>三沢市役所</t>
    <rPh sb="0" eb="2">
      <t>ミサワ</t>
    </rPh>
    <rPh sb="2" eb="3">
      <t>シ</t>
    </rPh>
    <rPh sb="3" eb="5">
      <t>ヤクショ</t>
    </rPh>
    <phoneticPr fontId="6"/>
  </si>
  <si>
    <t>弘前市役所</t>
    <rPh sb="0" eb="1">
      <t>ヒロ</t>
    </rPh>
    <rPh sb="1" eb="2">
      <t>マエ</t>
    </rPh>
    <rPh sb="2" eb="3">
      <t>シ</t>
    </rPh>
    <rPh sb="3" eb="5">
      <t>ヤクショ</t>
    </rPh>
    <phoneticPr fontId="6"/>
  </si>
  <si>
    <t>山形市役所</t>
    <rPh sb="0" eb="3">
      <t>ヤマガタシ</t>
    </rPh>
    <rPh sb="3" eb="5">
      <t>ヤクショ</t>
    </rPh>
    <phoneticPr fontId="6"/>
  </si>
  <si>
    <t>天童市役所</t>
    <rPh sb="0" eb="3">
      <t>テンドウシ</t>
    </rPh>
    <rPh sb="3" eb="5">
      <t>ヤクショ</t>
    </rPh>
    <phoneticPr fontId="6"/>
  </si>
  <si>
    <t>仙台市役所</t>
    <rPh sb="0" eb="3">
      <t>センダイシ</t>
    </rPh>
    <rPh sb="3" eb="5">
      <t>ヤクショ</t>
    </rPh>
    <phoneticPr fontId="6"/>
  </si>
  <si>
    <t>十和田市役所</t>
    <rPh sb="0" eb="4">
      <t>トワダシ</t>
    </rPh>
    <rPh sb="4" eb="6">
      <t>ヤクショ</t>
    </rPh>
    <phoneticPr fontId="6"/>
  </si>
  <si>
    <t>青森市役所</t>
    <rPh sb="0" eb="3">
      <t>アオモリシ</t>
    </rPh>
    <rPh sb="3" eb="5">
      <t>ヤクショ</t>
    </rPh>
    <phoneticPr fontId="6"/>
  </si>
  <si>
    <t>福島市役所</t>
    <rPh sb="0" eb="3">
      <t>フクシマシ</t>
    </rPh>
    <rPh sb="3" eb="5">
      <t>ヤクショ</t>
    </rPh>
    <phoneticPr fontId="6"/>
  </si>
  <si>
    <t>札幌市役所</t>
    <rPh sb="0" eb="5">
      <t>サッポロシヤクショ</t>
    </rPh>
    <phoneticPr fontId="1"/>
  </si>
  <si>
    <t>札幌市役所</t>
    <rPh sb="3" eb="5">
      <t>ヤクショ</t>
    </rPh>
    <phoneticPr fontId="10"/>
  </si>
  <si>
    <t>千歳市役所</t>
    <rPh sb="3" eb="5">
      <t>ヤクショ</t>
    </rPh>
    <phoneticPr fontId="10"/>
  </si>
  <si>
    <t>旭川市役所</t>
    <rPh sb="0" eb="3">
      <t>アサヒカワシ</t>
    </rPh>
    <rPh sb="3" eb="5">
      <t>ヤクショ</t>
    </rPh>
    <phoneticPr fontId="6"/>
  </si>
  <si>
    <t>網走市役所</t>
    <rPh sb="0" eb="3">
      <t>アバシリシ</t>
    </rPh>
    <rPh sb="3" eb="5">
      <t>ヤクショ</t>
    </rPh>
    <phoneticPr fontId="6"/>
  </si>
  <si>
    <t>札幌市役所</t>
    <rPh sb="0" eb="3">
      <t>サッポロシ</t>
    </rPh>
    <rPh sb="3" eb="5">
      <t>ヤクショ</t>
    </rPh>
    <phoneticPr fontId="6"/>
  </si>
  <si>
    <t>札幌市役所</t>
    <phoneticPr fontId="1"/>
  </si>
  <si>
    <t>金沢市役所</t>
    <rPh sb="3" eb="5">
      <t>ヤクショ</t>
    </rPh>
    <phoneticPr fontId="1"/>
  </si>
  <si>
    <t>(小土委412)平成27年度 道路補修工事(県単)(路面下空洞調査業務委託)</t>
    <phoneticPr fontId="1"/>
  </si>
  <si>
    <t>豊川市役所</t>
    <rPh sb="0" eb="3">
      <t>トヨカワシ</t>
    </rPh>
    <rPh sb="3" eb="5">
      <t>ヤクショ</t>
    </rPh>
    <phoneticPr fontId="6"/>
  </si>
  <si>
    <t>池田市役所</t>
    <rPh sb="0" eb="3">
      <t>イケダシ</t>
    </rPh>
    <rPh sb="3" eb="5">
      <t>ヤクショ</t>
    </rPh>
    <phoneticPr fontId="6"/>
  </si>
  <si>
    <t> 大阪市役所</t>
    <rPh sb="4" eb="6">
      <t>ヤクショ</t>
    </rPh>
    <phoneticPr fontId="1"/>
  </si>
  <si>
    <t>大阪市役所</t>
    <rPh sb="3" eb="5">
      <t>ヤクショ</t>
    </rPh>
    <phoneticPr fontId="1"/>
  </si>
  <si>
    <t>周南市役所</t>
    <rPh sb="3" eb="5">
      <t>ヤクショ</t>
    </rPh>
    <phoneticPr fontId="10"/>
  </si>
  <si>
    <t>中国地方整備局</t>
    <rPh sb="0" eb="2">
      <t>チュウゴク</t>
    </rPh>
    <phoneticPr fontId="1"/>
  </si>
  <si>
    <t>岡山市役所</t>
    <rPh sb="0" eb="2">
      <t>オカヤマ</t>
    </rPh>
    <rPh sb="2" eb="5">
      <t>シヤクショ</t>
    </rPh>
    <phoneticPr fontId="10"/>
  </si>
  <si>
    <t>下関市役所</t>
    <rPh sb="3" eb="5">
      <t>ヤクショ</t>
    </rPh>
    <phoneticPr fontId="1"/>
  </si>
  <si>
    <t>広島市役所</t>
    <rPh sb="2" eb="5">
      <t>シヤクショ</t>
    </rPh>
    <phoneticPr fontId="10"/>
  </si>
  <si>
    <t>中国地方整備）</t>
    <phoneticPr fontId="1"/>
  </si>
  <si>
    <t>宇部市役所</t>
    <phoneticPr fontId="1"/>
  </si>
  <si>
    <t>倉吉市役所</t>
    <phoneticPr fontId="1"/>
  </si>
  <si>
    <t>周南市役</t>
    <rPh sb="3" eb="4">
      <t>ヤク</t>
    </rPh>
    <phoneticPr fontId="10"/>
  </si>
  <si>
    <t>倉敷市役所</t>
    <rPh sb="0" eb="2">
      <t>クラシキ</t>
    </rPh>
    <rPh sb="2" eb="3">
      <t>シ</t>
    </rPh>
    <rPh sb="3" eb="5">
      <t>ヤクショ</t>
    </rPh>
    <phoneticPr fontId="10"/>
  </si>
  <si>
    <t>山口県庁</t>
    <rPh sb="0" eb="2">
      <t>ヤマグチ</t>
    </rPh>
    <rPh sb="2" eb="4">
      <t>ケンチョウ</t>
    </rPh>
    <phoneticPr fontId="10"/>
  </si>
  <si>
    <t>三豊市役所</t>
    <rPh sb="0" eb="3">
      <t>ミトヨシ</t>
    </rPh>
    <rPh sb="3" eb="5">
      <t>ヤクショ</t>
    </rPh>
    <phoneticPr fontId="1"/>
  </si>
  <si>
    <t>高知県庁</t>
    <phoneticPr fontId="1"/>
  </si>
  <si>
    <t>柳川市役所</t>
    <rPh sb="0" eb="1">
      <t>ヤナギ</t>
    </rPh>
    <rPh sb="1" eb="2">
      <t>カワ</t>
    </rPh>
    <rPh sb="2" eb="5">
      <t>シヤクショ</t>
    </rPh>
    <phoneticPr fontId="6"/>
  </si>
  <si>
    <t>宮崎市役所</t>
    <rPh sb="0" eb="3">
      <t>ミヤザキシ</t>
    </rPh>
    <rPh sb="3" eb="5">
      <t>ヤクショ</t>
    </rPh>
    <phoneticPr fontId="6"/>
  </si>
  <si>
    <t>大野城市役所</t>
    <rPh sb="0" eb="2">
      <t>オオノ</t>
    </rPh>
    <rPh sb="2" eb="3">
      <t>シロ</t>
    </rPh>
    <rPh sb="3" eb="4">
      <t>シ</t>
    </rPh>
    <rPh sb="4" eb="6">
      <t>ヤクショ</t>
    </rPh>
    <phoneticPr fontId="6"/>
  </si>
  <si>
    <t>島原市役所</t>
    <rPh sb="0" eb="2">
      <t>シマバラ</t>
    </rPh>
    <rPh sb="2" eb="3">
      <t>シ</t>
    </rPh>
    <rPh sb="3" eb="5">
      <t>ヤクショ</t>
    </rPh>
    <phoneticPr fontId="6"/>
  </si>
  <si>
    <t>熊本市役所</t>
    <rPh sb="0" eb="3">
      <t>クマモトシ</t>
    </rPh>
    <rPh sb="3" eb="5">
      <t>ヤクショ</t>
    </rPh>
    <phoneticPr fontId="1"/>
  </si>
  <si>
    <t>熊本市役所</t>
    <rPh sb="0" eb="3">
      <t>クマモトシ</t>
    </rPh>
    <rPh sb="3" eb="5">
      <t>ヤクショ</t>
    </rPh>
    <phoneticPr fontId="6"/>
  </si>
  <si>
    <t>宮崎県庁</t>
    <rPh sb="0" eb="3">
      <t>ミヤザキケン</t>
    </rPh>
    <rPh sb="3" eb="4">
      <t>チョウ</t>
    </rPh>
    <phoneticPr fontId="6"/>
  </si>
  <si>
    <t>長崎県庁</t>
    <rPh sb="0" eb="2">
      <t>ナガサキ</t>
    </rPh>
    <rPh sb="2" eb="3">
      <t>ケン</t>
    </rPh>
    <rPh sb="3" eb="4">
      <t>チョウ</t>
    </rPh>
    <phoneticPr fontId="1"/>
  </si>
  <si>
    <t>玉名市役所</t>
    <rPh sb="0" eb="3">
      <t>タマナシ</t>
    </rPh>
    <rPh sb="3" eb="5">
      <t>ヤクショ</t>
    </rPh>
    <phoneticPr fontId="6"/>
  </si>
  <si>
    <t>沖縄県庁</t>
    <rPh sb="0" eb="3">
      <t>オキナワケン</t>
    </rPh>
    <rPh sb="3" eb="4">
      <t>チョウ</t>
    </rPh>
    <phoneticPr fontId="1"/>
  </si>
  <si>
    <t>長崎県庁</t>
    <rPh sb="0" eb="3">
      <t>ナガサキケン</t>
    </rPh>
    <rPh sb="3" eb="4">
      <t>チョウ</t>
    </rPh>
    <phoneticPr fontId="1"/>
  </si>
  <si>
    <t>沖縄市役所</t>
    <rPh sb="0" eb="3">
      <t>オキナワシ</t>
    </rPh>
    <rPh sb="3" eb="5">
      <t>ヤクショ</t>
    </rPh>
    <phoneticPr fontId="1"/>
  </si>
  <si>
    <t>大野城市役所</t>
    <rPh sb="0" eb="4">
      <t>オオノシロシ</t>
    </rPh>
    <rPh sb="4" eb="6">
      <t>ヤクショ</t>
    </rPh>
    <phoneticPr fontId="1"/>
  </si>
  <si>
    <t>福岡県庁</t>
    <rPh sb="0" eb="3">
      <t>フクオカケン</t>
    </rPh>
    <rPh sb="3" eb="4">
      <t>チョウ</t>
    </rPh>
    <phoneticPr fontId="1"/>
  </si>
  <si>
    <t>福岡県庁</t>
    <rPh sb="0" eb="2">
      <t>フクオカ</t>
    </rPh>
    <rPh sb="2" eb="3">
      <t>ケン</t>
    </rPh>
    <rPh sb="3" eb="4">
      <t>チョウ</t>
    </rPh>
    <phoneticPr fontId="1"/>
  </si>
  <si>
    <t>大分市役所</t>
    <rPh sb="0" eb="3">
      <t>オオイタシ</t>
    </rPh>
    <rPh sb="3" eb="5">
      <t>ヤクショ</t>
    </rPh>
    <phoneticPr fontId="1"/>
  </si>
  <si>
    <t>佐賀県庁</t>
    <rPh sb="0" eb="3">
      <t>サガケン</t>
    </rPh>
    <rPh sb="3" eb="4">
      <t>チョウ</t>
    </rPh>
    <phoneticPr fontId="1"/>
  </si>
  <si>
    <t>路面下空洞調査業務委託（その１）</t>
    <phoneticPr fontId="1"/>
  </si>
  <si>
    <t>港湾局管内路面下空洞調査業務委託</t>
    <phoneticPr fontId="1"/>
  </si>
  <si>
    <t>路面下空洞探査業務(その2)</t>
    <phoneticPr fontId="1"/>
  </si>
  <si>
    <t>北海道庁</t>
    <rPh sb="0" eb="4">
      <t>ホッカイドウチョウ</t>
    </rPh>
    <phoneticPr fontId="1"/>
  </si>
  <si>
    <t>札幌建設管理部防B地方道工事路面下空洞調査その2</t>
    <phoneticPr fontId="1"/>
  </si>
  <si>
    <t>札幌建設管理部防B地方道工事路面下空洞調査その1</t>
    <phoneticPr fontId="1"/>
  </si>
  <si>
    <t>プロポーザル入札</t>
    <rPh sb="6" eb="8">
      <t>ニュウサツ</t>
    </rPh>
    <phoneticPr fontId="1"/>
  </si>
  <si>
    <t> 兵庫県庁</t>
    <phoneticPr fontId="1"/>
  </si>
  <si>
    <t>兵庫県庁</t>
    <phoneticPr fontId="1"/>
  </si>
  <si>
    <t>神戸市役所</t>
    <rPh sb="0" eb="3">
      <t>コウベシ</t>
    </rPh>
    <rPh sb="3" eb="5">
      <t>ヤクショ</t>
    </rPh>
    <phoneticPr fontId="1"/>
  </si>
  <si>
    <t>令和4年度路面下空洞調査業務</t>
    <phoneticPr fontId="1"/>
  </si>
  <si>
    <t>東松山市役所</t>
    <rPh sb="0" eb="6">
      <t>ヒガシマツヤマシヤクショ</t>
    </rPh>
    <phoneticPr fontId="1"/>
  </si>
  <si>
    <t>R5路面下空洞化調査業務</t>
    <phoneticPr fontId="1"/>
  </si>
  <si>
    <t>株式会社ウオールナット</t>
    <rPh sb="0" eb="4">
      <t>カブシキガイシャ</t>
    </rPh>
    <phoneticPr fontId="1"/>
  </si>
  <si>
    <t>新潟県庁</t>
    <rPh sb="0" eb="4">
      <t>ニイガタケンチョウ</t>
    </rPh>
    <phoneticPr fontId="1"/>
  </si>
  <si>
    <t>R5</t>
    <phoneticPr fontId="1"/>
  </si>
  <si>
    <t>一般国道345号路面下空洞調査(重点区間その2)業務委託</t>
    <phoneticPr fontId="1"/>
  </si>
  <si>
    <t>令和5年度北陸管内路面下空洞調査業務</t>
    <rPh sb="0" eb="2">
      <t>レイワ</t>
    </rPh>
    <rPh sb="3" eb="5">
      <t>ネンド</t>
    </rPh>
    <rPh sb="5" eb="9">
      <t>ホクリクカンナイ</t>
    </rPh>
    <rPh sb="9" eb="18">
      <t>ロメンシタクウドウチョウサギョウム</t>
    </rPh>
    <phoneticPr fontId="1"/>
  </si>
  <si>
    <t>沖縄総合事務局</t>
    <rPh sb="0" eb="4">
      <t>オキナワソウゴウ</t>
    </rPh>
    <rPh sb="4" eb="7">
      <t>ジムキョク</t>
    </rPh>
    <phoneticPr fontId="6"/>
  </si>
  <si>
    <t>令和5年度管内路面下空洞調査業務</t>
    <rPh sb="0" eb="2">
      <t>レイワ</t>
    </rPh>
    <rPh sb="3" eb="5">
      <t>ネンド</t>
    </rPh>
    <rPh sb="5" eb="16">
      <t>カンナイロメンシタクウドウチョウサギョウム</t>
    </rPh>
    <phoneticPr fontId="6"/>
  </si>
  <si>
    <t>大阪府庁</t>
    <rPh sb="0" eb="4">
      <t>オオサカフチョウ</t>
    </rPh>
    <phoneticPr fontId="1"/>
  </si>
  <si>
    <t>一般府道　木屋門真線外　路面下空洞調査委託(枚方土木事務所)</t>
    <phoneticPr fontId="1"/>
  </si>
  <si>
    <t>一般県道馬下（停）線他防災安全（路面下空洞補修）路面下空洞調査委託</t>
    <phoneticPr fontId="1"/>
  </si>
  <si>
    <t>主要地方道　泉大津美原線外　路面下空洞調査委託(富田林土木事務所)</t>
    <phoneticPr fontId="1"/>
  </si>
  <si>
    <t>株式会社ウォールナット</t>
    <rPh sb="0" eb="4">
      <t>カブシキガイシャ</t>
    </rPh>
    <phoneticPr fontId="1"/>
  </si>
  <si>
    <t>ジオ・サーチ株式会社</t>
    <rPh sb="6" eb="10">
      <t>カブシキガイシャ</t>
    </rPh>
    <phoneticPr fontId="1"/>
  </si>
  <si>
    <t>ジオ・サーチ株式会社</t>
    <rPh sb="6" eb="10">
      <t>カブシキガイシャ</t>
    </rPh>
    <phoneticPr fontId="1"/>
  </si>
  <si>
    <t>奈良県庁</t>
    <rPh sb="0" eb="4">
      <t>ナラケンチョウ</t>
    </rPh>
    <phoneticPr fontId="1"/>
  </si>
  <si>
    <t>主要地方道奈良大和郡山線他　路面下空洞調査業務委託</t>
    <phoneticPr fontId="1"/>
  </si>
  <si>
    <t>逗子7丁目外1箇所路面下空洞化調査業務委託</t>
    <phoneticPr fontId="1"/>
  </si>
  <si>
    <t>主要地方道柿崎牧線他　防災安全(路面下空洞補修)　路面下空洞調査委託</t>
    <phoneticPr fontId="1"/>
  </si>
  <si>
    <t>主要地方道新潟小須戸三条線他防災安全(路面下空洞)調査業務委託</t>
    <phoneticPr fontId="1"/>
  </si>
  <si>
    <t>主要地方道　柏原駒ヶ谷千早赤阪線外　路面下空洞調査委託(八尾土木事務所)</t>
    <phoneticPr fontId="1"/>
  </si>
  <si>
    <t>大阪府庁</t>
    <rPh sb="0" eb="4">
      <t>オオサカフチョウ</t>
    </rPh>
    <phoneticPr fontId="1"/>
  </si>
  <si>
    <t>多摩市役所</t>
    <rPh sb="0" eb="5">
      <t>タマシヤクショ</t>
    </rPh>
    <phoneticPr fontId="1"/>
  </si>
  <si>
    <t>令和5年度路面下空洞調査業務委託</t>
    <rPh sb="0" eb="2">
      <t>レイワ</t>
    </rPh>
    <rPh sb="3" eb="5">
      <t>ネンド</t>
    </rPh>
    <rPh sb="5" eb="12">
      <t>ロメンシタクウドウチョウサ</t>
    </rPh>
    <rPh sb="12" eb="16">
      <t>ギョウムイタク</t>
    </rPh>
    <phoneticPr fontId="1"/>
  </si>
  <si>
    <t>富山市役所</t>
    <rPh sb="0" eb="5">
      <t>トヤマシヤクショ</t>
    </rPh>
    <phoneticPr fontId="1"/>
  </si>
  <si>
    <t>路面下点検業務委託</t>
    <rPh sb="0" eb="3">
      <t>ロメンシタ</t>
    </rPh>
    <rPh sb="3" eb="7">
      <t>テンケンギョウム</t>
    </rPh>
    <rPh sb="7" eb="9">
      <t>イタク</t>
    </rPh>
    <phoneticPr fontId="1"/>
  </si>
  <si>
    <t>路面下点検業務委託</t>
    <phoneticPr fontId="1"/>
  </si>
  <si>
    <t>富山市役所</t>
    <rPh sb="0" eb="3">
      <t>トヤマシ</t>
    </rPh>
    <rPh sb="3" eb="5">
      <t>ヤクショ</t>
    </rPh>
    <phoneticPr fontId="1"/>
  </si>
  <si>
    <t>富山市道路面下点検業務委託</t>
    <rPh sb="0" eb="3">
      <t>トヤマシ</t>
    </rPh>
    <rPh sb="3" eb="7">
      <t>ドウロメンシタ</t>
    </rPh>
    <rPh sb="7" eb="13">
      <t>テンケンギョウムイタク</t>
    </rPh>
    <phoneticPr fontId="1"/>
  </si>
  <si>
    <t>(県土経2-6)令和5年度 路面下空洞調査業務委託</t>
    <phoneticPr fontId="1"/>
  </si>
  <si>
    <t>北海道開発局</t>
    <rPh sb="0" eb="6">
      <t>ホッカイドウカイハツキョク</t>
    </rPh>
    <phoneticPr fontId="1"/>
  </si>
  <si>
    <t>道南・道東地区外路面下空洞調査業務</t>
    <phoneticPr fontId="1"/>
  </si>
  <si>
    <t>埼玉県庁</t>
    <rPh sb="0" eb="4">
      <t>サイタマケンチョウ</t>
    </rPh>
    <phoneticPr fontId="1"/>
  </si>
  <si>
    <t>路面下空洞調査業務委託（その3）</t>
    <rPh sb="0" eb="2">
      <t>ロメン</t>
    </rPh>
    <rPh sb="2" eb="3">
      <t>シタ</t>
    </rPh>
    <rPh sb="3" eb="5">
      <t>クウドウ</t>
    </rPh>
    <rPh sb="5" eb="7">
      <t>チョウサ</t>
    </rPh>
    <rPh sb="7" eb="9">
      <t>ギョウム</t>
    </rPh>
    <rPh sb="9" eb="11">
      <t>イタク</t>
    </rPh>
    <phoneticPr fontId="1"/>
  </si>
  <si>
    <t>路面下空洞調査業務委託（その2）</t>
    <rPh sb="0" eb="2">
      <t>ロメン</t>
    </rPh>
    <rPh sb="2" eb="3">
      <t>シタ</t>
    </rPh>
    <rPh sb="3" eb="5">
      <t>クウドウ</t>
    </rPh>
    <rPh sb="5" eb="7">
      <t>チョウサ</t>
    </rPh>
    <rPh sb="7" eb="9">
      <t>ギョウム</t>
    </rPh>
    <rPh sb="9" eb="11">
      <t>イタク</t>
    </rPh>
    <phoneticPr fontId="1"/>
  </si>
  <si>
    <t>路面下空洞調査業務委託（その1）</t>
    <rPh sb="0" eb="2">
      <t>ロメン</t>
    </rPh>
    <rPh sb="2" eb="3">
      <t>シタ</t>
    </rPh>
    <rPh sb="3" eb="5">
      <t>クウドウ</t>
    </rPh>
    <rPh sb="5" eb="7">
      <t>チョウサ</t>
    </rPh>
    <rPh sb="7" eb="9">
      <t>ギョウム</t>
    </rPh>
    <rPh sb="9" eb="11">
      <t>イタク</t>
    </rPh>
    <phoneticPr fontId="1"/>
  </si>
  <si>
    <t>路面下空洞調査業務委託（その4）</t>
    <rPh sb="0" eb="2">
      <t>ロメン</t>
    </rPh>
    <rPh sb="2" eb="3">
      <t>カ</t>
    </rPh>
    <rPh sb="3" eb="5">
      <t>クウドウ</t>
    </rPh>
    <rPh sb="5" eb="7">
      <t>チョウサ</t>
    </rPh>
    <rPh sb="7" eb="9">
      <t>ギョウム</t>
    </rPh>
    <rPh sb="9" eb="11">
      <t>イタク</t>
    </rPh>
    <phoneticPr fontId="6"/>
  </si>
  <si>
    <t>(一)多田皆川金井線ほか　路面下空洞調査業務　委託</t>
    <phoneticPr fontId="1"/>
  </si>
  <si>
    <t>さいたま市役区所</t>
    <rPh sb="4" eb="5">
      <t>シ</t>
    </rPh>
    <rPh sb="5" eb="6">
      <t>ヤク</t>
    </rPh>
    <rPh sb="6" eb="8">
      <t>クショ</t>
    </rPh>
    <phoneticPr fontId="1"/>
  </si>
  <si>
    <t>令和5年度路面下空洞調査業務</t>
    <rPh sb="0" eb="2">
      <t>レイワ</t>
    </rPh>
    <rPh sb="3" eb="5">
      <t>ネンド</t>
    </rPh>
    <rPh sb="5" eb="14">
      <t>ロメンシタクウドウチョウサギョウム</t>
    </rPh>
    <phoneticPr fontId="1"/>
  </si>
  <si>
    <t>周南市役所</t>
    <phoneticPr fontId="1"/>
  </si>
  <si>
    <t>R5</t>
    <phoneticPr fontId="1"/>
  </si>
  <si>
    <t>周南市路面下空洞調査業務委託</t>
    <rPh sb="0" eb="3">
      <t>シュウナンシ</t>
    </rPh>
    <rPh sb="3" eb="14">
      <t>ロメンシタクウドウチョウサギョウムイタク</t>
    </rPh>
    <phoneticPr fontId="1"/>
  </si>
  <si>
    <t>一般県道岩野塚山線他　路面下空洞調査業務委託</t>
    <phoneticPr fontId="1"/>
  </si>
  <si>
    <t>一般国道459号他　防災安全　路面下空洞調査委託</t>
    <phoneticPr fontId="1"/>
  </si>
  <si>
    <t>柏市役所</t>
    <rPh sb="0" eb="4">
      <t>カシワシヤクショ</t>
    </rPh>
    <phoneticPr fontId="1"/>
  </si>
  <si>
    <t>柏市路面下空洞調査業務委託</t>
    <phoneticPr fontId="1"/>
  </si>
  <si>
    <t>ジオ・サーチ株式会社</t>
    <phoneticPr fontId="1"/>
  </si>
  <si>
    <t>ジオ・サーチ株式会社</t>
    <rPh sb="6" eb="10">
      <t>カブシキガイシャ</t>
    </rPh>
    <phoneticPr fontId="1"/>
  </si>
  <si>
    <t>八王子市役所</t>
    <rPh sb="0" eb="4">
      <t>ハチオウジシ</t>
    </rPh>
    <rPh sb="4" eb="6">
      <t>ヤクショ</t>
    </rPh>
    <phoneticPr fontId="1"/>
  </si>
  <si>
    <t>令和5年度（2023年度）路面下点検業務委託</t>
    <rPh sb="0" eb="2">
      <t>レイワ</t>
    </rPh>
    <rPh sb="3" eb="5">
      <t>ネンド</t>
    </rPh>
    <rPh sb="10" eb="12">
      <t>ネンド</t>
    </rPh>
    <rPh sb="13" eb="22">
      <t>ロメンシタテンケンギョウムイタク</t>
    </rPh>
    <phoneticPr fontId="1"/>
  </si>
  <si>
    <t>企画競争
(入札・コンペ・プロポーザル)</t>
    <phoneticPr fontId="1"/>
  </si>
  <si>
    <t>武蔵野市役所</t>
    <rPh sb="0" eb="4">
      <t>ムサシノシ</t>
    </rPh>
    <rPh sb="4" eb="6">
      <t>ヤクショ</t>
    </rPh>
    <phoneticPr fontId="1"/>
  </si>
  <si>
    <t>路面下空洞調査委託</t>
    <rPh sb="0" eb="7">
      <t>ロメンシタクウドウチョウサ</t>
    </rPh>
    <rPh sb="7" eb="9">
      <t>イタク</t>
    </rPh>
    <phoneticPr fontId="1"/>
  </si>
  <si>
    <t>随意契約</t>
    <rPh sb="0" eb="4">
      <t>ズイイケイヤク</t>
    </rPh>
    <phoneticPr fontId="1"/>
  </si>
  <si>
    <t>R6</t>
    <phoneticPr fontId="1"/>
  </si>
  <si>
    <t>路面下空洞調査委託</t>
    <rPh sb="0" eb="9">
      <t>ロメンシタクウドウチョウサイタク</t>
    </rPh>
    <phoneticPr fontId="1"/>
  </si>
  <si>
    <t>R7</t>
    <phoneticPr fontId="1"/>
  </si>
  <si>
    <t>R8</t>
    <phoneticPr fontId="1"/>
  </si>
  <si>
    <t>R9</t>
    <phoneticPr fontId="1"/>
  </si>
  <si>
    <t>中国地方整備局</t>
    <phoneticPr fontId="1"/>
  </si>
  <si>
    <t>令和5年度中国管内路面下空洞調査業務</t>
    <rPh sb="0" eb="2">
      <t>レイワ</t>
    </rPh>
    <rPh sb="3" eb="5">
      <t>ネンド</t>
    </rPh>
    <rPh sb="5" eb="9">
      <t>チュウゴクカンナイ</t>
    </rPh>
    <rPh sb="9" eb="18">
      <t>ロメンシタクウドウチョウサギョウム</t>
    </rPh>
    <phoneticPr fontId="1"/>
  </si>
  <si>
    <t>株式会社東建ジオテック</t>
    <rPh sb="0" eb="4">
      <t>カブシキガイシャ</t>
    </rPh>
    <rPh sb="4" eb="6">
      <t>トウケン</t>
    </rPh>
    <phoneticPr fontId="1"/>
  </si>
  <si>
    <t>株式会社建設技術サービス</t>
    <rPh sb="0" eb="4">
      <t>カブシキガイシャ</t>
    </rPh>
    <rPh sb="4" eb="8">
      <t>ケンセツギジュツ</t>
    </rPh>
    <phoneticPr fontId="1"/>
  </si>
  <si>
    <t>大阪府庁</t>
    <rPh sb="0" eb="4">
      <t>オオサカフチョウ</t>
    </rPh>
    <phoneticPr fontId="1"/>
  </si>
  <si>
    <t>一般府道　柚原向日線　外　路面下空洞調査委託(茨木土木事務所)</t>
    <phoneticPr fontId="1"/>
  </si>
  <si>
    <t>大分市役所</t>
    <rPh sb="0" eb="3">
      <t>オオイタシ</t>
    </rPh>
    <rPh sb="3" eb="5">
      <t>ヤクショ</t>
    </rPh>
    <phoneticPr fontId="6"/>
  </si>
  <si>
    <t>令和5年度 大分市路面下空洞調査業務委託</t>
    <phoneticPr fontId="6"/>
  </si>
  <si>
    <t>川崎市役所</t>
    <rPh sb="0" eb="5">
      <t>カワサキシヤクショ</t>
    </rPh>
    <phoneticPr fontId="1"/>
  </si>
  <si>
    <t>令和5年度路面下空洞調査業務委託</t>
    <phoneticPr fontId="1"/>
  </si>
  <si>
    <t>指名競争入札</t>
    <rPh sb="0" eb="4">
      <t>シメイキョウソウ</t>
    </rPh>
    <rPh sb="4" eb="6">
      <t>ニュウサツ</t>
    </rPh>
    <phoneticPr fontId="1"/>
  </si>
  <si>
    <t>主要地方道小千谷大和線他　防災安全路面下空洞調査業務委託</t>
    <phoneticPr fontId="1"/>
  </si>
  <si>
    <t>下水道布設路線道路下空洞調査業務委託（その2）</t>
    <phoneticPr fontId="1"/>
  </si>
  <si>
    <t>中部地方整備局</t>
    <rPh sb="0" eb="7">
      <t>チュウブチホウセイビキョク</t>
    </rPh>
    <phoneticPr fontId="1"/>
  </si>
  <si>
    <t>令和5年度 中部地整管内路面下空洞調査業務</t>
    <phoneticPr fontId="1"/>
  </si>
  <si>
    <t>企画競争
(入札・コンペ・プロポーザル)</t>
    <phoneticPr fontId="1"/>
  </si>
  <si>
    <t>令和5年度路面下空洞調査委託</t>
    <phoneticPr fontId="1"/>
  </si>
  <si>
    <t>株式会社カナン・ジオリサーチ</t>
    <rPh sb="0" eb="4">
      <t>カブシキガイシャ</t>
    </rPh>
    <phoneticPr fontId="1"/>
  </si>
  <si>
    <t>国際航業株式会社</t>
    <rPh sb="0" eb="8">
      <t>コクサイコウギョウカブシキガイシャ</t>
    </rPh>
    <phoneticPr fontId="1"/>
  </si>
  <si>
    <t>株式会社カナン・ジオリサーチ</t>
    <rPh sb="0" eb="4">
      <t>カブシキガイシャ</t>
    </rPh>
    <phoneticPr fontId="1"/>
  </si>
  <si>
    <t>太田市役所</t>
    <rPh sb="0" eb="5">
      <t>オオタシヤクショ</t>
    </rPh>
    <phoneticPr fontId="1"/>
  </si>
  <si>
    <t>ジオ・サーチ株式会社</t>
    <rPh sb="6" eb="10">
      <t>カブシキガイシャ</t>
    </rPh>
    <phoneticPr fontId="1"/>
  </si>
  <si>
    <t>一般国道252号他防災安全路面下空洞調査業務委託</t>
    <phoneticPr fontId="1"/>
  </si>
  <si>
    <t>主要地方道上越飯山線他　防災安全(県単道路改善)路面下空洞調査委託</t>
    <phoneticPr fontId="1"/>
  </si>
  <si>
    <t>千葉市役所</t>
    <phoneticPr fontId="1"/>
  </si>
  <si>
    <t>蘇我地区廃棄物埋立処分場外周道路路面下空洞調査業務委託(その2)</t>
    <phoneticPr fontId="1"/>
  </si>
  <si>
    <t>希望制指名競争入札</t>
    <rPh sb="0" eb="3">
      <t>キボウセイ</t>
    </rPh>
    <rPh sb="3" eb="9">
      <t>シメイキョウソウニュウサツ</t>
    </rPh>
    <phoneticPr fontId="6"/>
  </si>
  <si>
    <t>千代田区役所</t>
    <rPh sb="0" eb="6">
      <t>チヨダクヤクショ</t>
    </rPh>
    <phoneticPr fontId="1"/>
  </si>
  <si>
    <t>路面下空洞調査業務(第321号)</t>
    <phoneticPr fontId="1"/>
  </si>
  <si>
    <t>中郡大磯町役場</t>
    <rPh sb="0" eb="2">
      <t>ナカグン</t>
    </rPh>
    <rPh sb="2" eb="5">
      <t>オオイソチョウ</t>
    </rPh>
    <rPh sb="5" eb="7">
      <t>ヤクバ</t>
    </rPh>
    <phoneticPr fontId="1"/>
  </si>
  <si>
    <t>大磯町生涯学習館駐車場路面下空洞化調査委託</t>
    <phoneticPr fontId="1"/>
  </si>
  <si>
    <t>大阪府庁</t>
    <rPh sb="0" eb="4">
      <t>オオサカフチョウ</t>
    </rPh>
    <phoneticPr fontId="1"/>
  </si>
  <si>
    <t>一般府道　亀岡能勢線外　路面下空洞調査委託(池田土木事務所)</t>
    <phoneticPr fontId="1"/>
  </si>
  <si>
    <t>主要地方道　堺かつらぎ線外　路面下空洞調査委託(富田林土木事務所)</t>
    <phoneticPr fontId="1"/>
  </si>
  <si>
    <t>福岡市役所</t>
    <rPh sb="0" eb="5">
      <t>フクオカシヤクショ</t>
    </rPh>
    <phoneticPr fontId="6"/>
  </si>
  <si>
    <t>1級市道千代今宿線路面下空洞調査業務委託</t>
    <phoneticPr fontId="6"/>
  </si>
  <si>
    <t>平和地研工業株式会社</t>
    <rPh sb="0" eb="2">
      <t>ヘイワ</t>
    </rPh>
    <rPh sb="2" eb="4">
      <t>チケン</t>
    </rPh>
    <rPh sb="4" eb="6">
      <t>コウギョウ</t>
    </rPh>
    <rPh sb="6" eb="10">
      <t>カブシキガイシャ</t>
    </rPh>
    <phoneticPr fontId="6"/>
  </si>
  <si>
    <t>応用地質株式会社</t>
    <rPh sb="0" eb="4">
      <t>オウヨウチシツ</t>
    </rPh>
    <rPh sb="4" eb="8">
      <t>カブシキガイシャ</t>
    </rPh>
    <phoneticPr fontId="1"/>
  </si>
  <si>
    <t>ジオ・サーチ株式会社</t>
    <rPh sb="6" eb="10">
      <t>カブシキガイシャ</t>
    </rPh>
    <phoneticPr fontId="1"/>
  </si>
  <si>
    <t>川崎地質株式会社</t>
    <phoneticPr fontId="1"/>
  </si>
  <si>
    <t>サンコーコンサルタント株式会社</t>
    <rPh sb="11" eb="15">
      <t>カブシキガイシャ</t>
    </rPh>
    <phoneticPr fontId="1"/>
  </si>
  <si>
    <t>アイレック技建株式会社</t>
    <rPh sb="5" eb="7">
      <t>ギケン</t>
    </rPh>
    <rPh sb="7" eb="11">
      <t>カブシキガイシャ</t>
    </rPh>
    <phoneticPr fontId="6"/>
  </si>
  <si>
    <t>越前屋試錐工業株式会社</t>
    <phoneticPr fontId="1"/>
  </si>
  <si>
    <t>主要地方道新潟新発田村上線防災安全(路面下空洞補修)路面空洞調査委託</t>
    <phoneticPr fontId="1"/>
  </si>
  <si>
    <t>路面下空洞調査委託</t>
    <rPh sb="0" eb="9">
      <t>ロメンシタクウドウチョウサイタク</t>
    </rPh>
    <phoneticPr fontId="1"/>
  </si>
  <si>
    <t>応用地質株式会社</t>
    <rPh sb="0" eb="8">
      <t>オウヨウチシツカブシキガイシャ</t>
    </rPh>
    <phoneticPr fontId="1"/>
  </si>
  <si>
    <t>ジオ・サーチ株式会社</t>
    <rPh sb="6" eb="10">
      <t>カブシキガイシャ</t>
    </rPh>
    <phoneticPr fontId="1"/>
  </si>
  <si>
    <t>ジオ・サーチ株式会社</t>
    <rPh sb="6" eb="10">
      <t>カブシキガイシャ</t>
    </rPh>
    <phoneticPr fontId="6"/>
  </si>
  <si>
    <t>神戸市役所</t>
    <rPh sb="0" eb="5">
      <t>コウベシヤクショ</t>
    </rPh>
    <phoneticPr fontId="1"/>
  </si>
  <si>
    <t>令和5年度路面下空洞調査業務</t>
    <rPh sb="0" eb="2">
      <t>レイワ</t>
    </rPh>
    <rPh sb="3" eb="5">
      <t>ネンド</t>
    </rPh>
    <rPh sb="5" eb="14">
      <t>ロメンシタクウドウチョウサギョウム</t>
    </rPh>
    <phoneticPr fontId="1"/>
  </si>
  <si>
    <t>企画競争
（入札・コンペ・プロポーザル）</t>
    <phoneticPr fontId="1"/>
  </si>
  <si>
    <t>新潟県庁</t>
    <rPh sb="0" eb="4">
      <t>ニイガタケンチョウ</t>
    </rPh>
    <phoneticPr fontId="1"/>
  </si>
  <si>
    <t>一般県道寺泊与板線ほか路面下空洞調査業務委託</t>
    <phoneticPr fontId="1"/>
  </si>
  <si>
    <t>路面下空洞調査委託</t>
    <rPh sb="0" eb="9">
      <t>ロメンシタクウドウチョウサイタク</t>
    </rPh>
    <phoneticPr fontId="1"/>
  </si>
  <si>
    <t>株式会社ウォールナット</t>
    <rPh sb="0" eb="4">
      <t>カブシキガイシャ</t>
    </rPh>
    <phoneticPr fontId="1"/>
  </si>
  <si>
    <t>山梨県庁</t>
    <phoneticPr fontId="1"/>
  </si>
  <si>
    <t>国道358号外路面下空洞調査業務委託</t>
    <phoneticPr fontId="1"/>
  </si>
  <si>
    <t>高知県庁</t>
    <rPh sb="0" eb="4">
      <t>コウチケンチョウ</t>
    </rPh>
    <phoneticPr fontId="1"/>
  </si>
  <si>
    <t>県道本川大杉線外防災・安全交付金路面下空洞調査委託業務</t>
    <phoneticPr fontId="1"/>
  </si>
  <si>
    <t>企画競争
（入札・コンペ・プロポーザル）</t>
    <phoneticPr fontId="1"/>
  </si>
  <si>
    <t>応用地質株式会社</t>
    <rPh sb="0" eb="8">
      <t>オウヨウチシツカブシキガイシャ</t>
    </rPh>
    <phoneticPr fontId="1"/>
  </si>
  <si>
    <t>舗装構造調査業務委託（歩道空洞調査）</t>
    <rPh sb="0" eb="4">
      <t>ホソウコウゾウ</t>
    </rPh>
    <rPh sb="4" eb="8">
      <t>チョウサギョウム</t>
    </rPh>
    <rPh sb="8" eb="10">
      <t>イタク</t>
    </rPh>
    <rPh sb="11" eb="17">
      <t>ホドウクウドウチョウサ</t>
    </rPh>
    <phoneticPr fontId="1"/>
  </si>
  <si>
    <t>株式会社ウォールナット</t>
    <rPh sb="0" eb="4">
      <t>カブシキガイシャ</t>
    </rPh>
    <phoneticPr fontId="1"/>
  </si>
  <si>
    <t>越前屋試錐工業株式会社</t>
    <rPh sb="7" eb="11">
      <t>カブシキガイシャ</t>
    </rPh>
    <phoneticPr fontId="1"/>
  </si>
  <si>
    <t>ジオ・サーチ株式会社</t>
    <rPh sb="6" eb="10">
      <t>カブシキガイシャ</t>
    </rPh>
    <phoneticPr fontId="1"/>
  </si>
  <si>
    <t>企画競争
(入札・コンペ・プロポーザル)</t>
    <phoneticPr fontId="1"/>
  </si>
  <si>
    <t>企画競争
(入札・コンペ・プロポーザル)</t>
    <phoneticPr fontId="6"/>
  </si>
  <si>
    <t>吹田市役所</t>
    <rPh sb="0" eb="3">
      <t>スイタシ</t>
    </rPh>
    <rPh sb="3" eb="5">
      <t>ヤクショ</t>
    </rPh>
    <phoneticPr fontId="1"/>
  </si>
  <si>
    <t>路面下空洞調査委託業務</t>
    <rPh sb="0" eb="7">
      <t>ロメンシタクウドウチョウサ</t>
    </rPh>
    <rPh sb="7" eb="9">
      <t>イタク</t>
    </rPh>
    <rPh sb="9" eb="11">
      <t>ギョウム</t>
    </rPh>
    <phoneticPr fontId="1"/>
  </si>
  <si>
    <t>奈良公園　路面下空洞調査業務委託(奈良公園環境改善事業)　508-委-7</t>
    <phoneticPr fontId="1"/>
  </si>
  <si>
    <t>防災安全(路面下空洞補修)路面下空洞調査業務委託</t>
    <phoneticPr fontId="1"/>
  </si>
  <si>
    <t>令和5年度路面下空洞調査業務委託</t>
    <phoneticPr fontId="1"/>
  </si>
  <si>
    <t>路面下空洞調査委託その2【7261】</t>
    <phoneticPr fontId="1"/>
  </si>
  <si>
    <t>路面下空洞調査業務委託(その2)</t>
    <phoneticPr fontId="1"/>
  </si>
  <si>
    <t>ジオ・サーチ株式会社</t>
    <rPh sb="6" eb="10">
      <t>カブシキガイシャ</t>
    </rPh>
    <phoneticPr fontId="1"/>
  </si>
  <si>
    <t>大阪府庁</t>
    <rPh sb="0" eb="4">
      <t>オオサカフチョウ</t>
    </rPh>
    <phoneticPr fontId="1"/>
  </si>
  <si>
    <t>一般国道　480号外　路面下空洞調査委託(鳳土木事務所)</t>
    <phoneticPr fontId="1"/>
  </si>
  <si>
    <t>大野城市役所</t>
    <rPh sb="0" eb="4">
      <t>オオノジョウシ</t>
    </rPh>
    <rPh sb="4" eb="6">
      <t>ヤクショ</t>
    </rPh>
    <phoneticPr fontId="6"/>
  </si>
  <si>
    <t>23市内路面下空洞調査業務</t>
    <phoneticPr fontId="6"/>
  </si>
  <si>
    <t>路面下空洞調査委託</t>
    <phoneticPr fontId="1"/>
  </si>
  <si>
    <t>知多郡東浦町役場</t>
    <rPh sb="0" eb="3">
      <t>チタグン</t>
    </rPh>
    <rPh sb="3" eb="5">
      <t>ヒガシウラ</t>
    </rPh>
    <rPh sb="5" eb="6">
      <t>マチ</t>
    </rPh>
    <rPh sb="6" eb="8">
      <t>ヤクバ</t>
    </rPh>
    <phoneticPr fontId="1"/>
  </si>
  <si>
    <t>道路維持修繕工事の内、路面下空洞調査業務</t>
    <phoneticPr fontId="1"/>
  </si>
  <si>
    <t>路面下空洞調査業務委託</t>
    <phoneticPr fontId="1"/>
  </si>
  <si>
    <t>一般府道　和歌山阪南線外　路面下空洞調査委託(岸和田土木事務所)</t>
    <phoneticPr fontId="1"/>
  </si>
  <si>
    <t>ジオ・サーチ株式会社</t>
    <rPh sb="6" eb="10">
      <t>カブシキガイシャ</t>
    </rPh>
    <phoneticPr fontId="1"/>
  </si>
  <si>
    <t>株式会社パスコ</t>
    <rPh sb="0" eb="4">
      <t>カブシキガイシャ</t>
    </rPh>
    <phoneticPr fontId="1"/>
  </si>
  <si>
    <t>企画競争
(入札・コンペ・プロポーザル)</t>
    <phoneticPr fontId="1"/>
  </si>
  <si>
    <t>豊中市役所</t>
    <rPh sb="0" eb="3">
      <t>トヨナカシ</t>
    </rPh>
    <rPh sb="3" eb="4">
      <t>ヤク</t>
    </rPh>
    <rPh sb="4" eb="5">
      <t>ショ</t>
    </rPh>
    <phoneticPr fontId="1"/>
  </si>
  <si>
    <t>ジオ・サーチ株式会社</t>
    <rPh sb="6" eb="10">
      <t>カブシキガイシャ</t>
    </rPh>
    <phoneticPr fontId="1"/>
  </si>
  <si>
    <t>株式会社テイコク</t>
    <rPh sb="0" eb="4">
      <t>カブシキガイシャ</t>
    </rPh>
    <phoneticPr fontId="1"/>
  </si>
  <si>
    <t>株式会社カナン・ジオリサーチ</t>
    <rPh sb="0" eb="4">
      <t>カブシキガイシャ</t>
    </rPh>
    <phoneticPr fontId="1"/>
  </si>
  <si>
    <t>補助公共　社会資本総合整備(防災・安全)(地方道舗装)路面下空洞調査　
主要地方道　渋川松井田線外　安中市松井田町上増田外地内</t>
    <phoneticPr fontId="1"/>
  </si>
  <si>
    <t>(主)白井甲州線外　路面下空洞調査業務委託</t>
    <phoneticPr fontId="1"/>
  </si>
  <si>
    <t>防災安全(路面下空洞)路面下空洞調査業務委託</t>
    <phoneticPr fontId="1"/>
  </si>
  <si>
    <t>ジオ・サーチ株式会社</t>
    <rPh sb="6" eb="10">
      <t>カブシキガイシャ</t>
    </rPh>
    <phoneticPr fontId="1"/>
  </si>
  <si>
    <t>ニチレキ株式会社</t>
    <phoneticPr fontId="1"/>
  </si>
  <si>
    <t>松本コンサルタント株式会社</t>
    <rPh sb="0" eb="2">
      <t>マツモト</t>
    </rPh>
    <rPh sb="9" eb="13">
      <t>カブシキガイシャ</t>
    </rPh>
    <phoneticPr fontId="1"/>
  </si>
  <si>
    <t>狛江市役所</t>
    <rPh sb="0" eb="5">
      <t>コマエシヤクショ</t>
    </rPh>
    <phoneticPr fontId="1"/>
  </si>
  <si>
    <t>令和5年度狛江市路面下空洞調査委託</t>
    <rPh sb="0" eb="2">
      <t>レイワ</t>
    </rPh>
    <rPh sb="3" eb="5">
      <t>ネンド</t>
    </rPh>
    <rPh sb="5" eb="8">
      <t>コマエシ</t>
    </rPh>
    <rPh sb="8" eb="11">
      <t>ロメンシタ</t>
    </rPh>
    <rPh sb="11" eb="17">
      <t>クウドウチョウサイタク</t>
    </rPh>
    <phoneticPr fontId="1"/>
  </si>
  <si>
    <t>東久留米市役所</t>
    <rPh sb="0" eb="4">
      <t>ヒガシクルメ</t>
    </rPh>
    <rPh sb="4" eb="7">
      <t>シヤクショ</t>
    </rPh>
    <phoneticPr fontId="1"/>
  </si>
  <si>
    <t>5.市道路面下空洞調査委託</t>
    <rPh sb="2" eb="4">
      <t>シドウ</t>
    </rPh>
    <rPh sb="4" eb="13">
      <t>ロメンシタクウドウチョウサイタク</t>
    </rPh>
    <phoneticPr fontId="1"/>
  </si>
  <si>
    <t>ジオ・サーチ株式会社</t>
    <rPh sb="6" eb="10">
      <t>カブシキガイシャ</t>
    </rPh>
    <phoneticPr fontId="1"/>
  </si>
  <si>
    <t>一般国道405号他防災安全(路面下空洞)路面下空洞調査委託</t>
    <phoneticPr fontId="1"/>
  </si>
  <si>
    <t>大阪市役所</t>
    <rPh sb="0" eb="3">
      <t>オオサカシ</t>
    </rPh>
    <rPh sb="3" eb="5">
      <t>ヤクショ</t>
    </rPh>
    <phoneticPr fontId="1"/>
  </si>
  <si>
    <t>令和5年度路面下空洞調査業務委託</t>
    <rPh sb="0" eb="2">
      <t>レイワ</t>
    </rPh>
    <rPh sb="3" eb="5">
      <t>ネンド</t>
    </rPh>
    <rPh sb="5" eb="14">
      <t>ロメンシタクウドウチョウサギョウム</t>
    </rPh>
    <rPh sb="14" eb="16">
      <t>イタク</t>
    </rPh>
    <phoneticPr fontId="1"/>
  </si>
  <si>
    <t>防災安全(路面下空洞補修)路面下空洞調査業務委託</t>
    <phoneticPr fontId="1"/>
  </si>
  <si>
    <t>福岡県庁</t>
    <rPh sb="0" eb="2">
      <t>フクオカ</t>
    </rPh>
    <rPh sb="2" eb="4">
      <t>ケンチョウ</t>
    </rPh>
    <phoneticPr fontId="6"/>
  </si>
  <si>
    <t>福岡地区路面下空洞調査業務委託</t>
    <phoneticPr fontId="6"/>
  </si>
  <si>
    <t>企画競争(入札・コン
ペ・プロポーザル)</t>
    <phoneticPr fontId="6"/>
  </si>
  <si>
    <t>前原地区路面下空洞調査業務委託</t>
    <phoneticPr fontId="6"/>
  </si>
  <si>
    <t>岡山市役所</t>
    <rPh sb="0" eb="5">
      <t>オカヤマシヤクショ</t>
    </rPh>
    <phoneticPr fontId="1"/>
  </si>
  <si>
    <t>令和5年度岡山市内路面下空洞調査業務委託</t>
    <phoneticPr fontId="1"/>
  </si>
  <si>
    <t>ジオ・サーチ株式会社</t>
    <rPh sb="6" eb="10">
      <t>カブシキガイシャ</t>
    </rPh>
    <phoneticPr fontId="1"/>
  </si>
  <si>
    <t>県単舗装道路修繕委託(路面下空洞調査)</t>
    <phoneticPr fontId="1"/>
  </si>
  <si>
    <t>路面下空洞調査委託</t>
    <rPh sb="0" eb="9">
      <t>ロメンシタクウドウチョウサイタク</t>
    </rPh>
    <phoneticPr fontId="1"/>
  </si>
  <si>
    <t>ジオ・サーチ株式会社</t>
    <rPh sb="6" eb="10">
      <t>カブシキガイシャ</t>
    </rPh>
    <phoneticPr fontId="1"/>
  </si>
  <si>
    <t>路面下空洞調査委託</t>
    <rPh sb="0" eb="9">
      <t>ロメンシタクウドウチョウサイタク</t>
    </rPh>
    <phoneticPr fontId="1"/>
  </si>
  <si>
    <t>松山市役所</t>
    <rPh sb="0" eb="3">
      <t>マツヤマシ</t>
    </rPh>
    <rPh sb="3" eb="5">
      <t>ヤクショ</t>
    </rPh>
    <phoneticPr fontId="1"/>
  </si>
  <si>
    <t>路面下空洞調査業務委託</t>
    <rPh sb="0" eb="11">
      <t>ロメンシタクウドウチョウサギョウムイタク</t>
    </rPh>
    <phoneticPr fontId="1"/>
  </si>
  <si>
    <t>株式会社カナン・ジオリサーチ</t>
    <rPh sb="0" eb="4">
      <t>カブシキガイシャ</t>
    </rPh>
    <phoneticPr fontId="1"/>
  </si>
  <si>
    <t>長野県庁</t>
    <rPh sb="0" eb="2">
      <t>ナガノ</t>
    </rPh>
    <rPh sb="2" eb="3">
      <t>ケン</t>
    </rPh>
    <rPh sb="3" eb="4">
      <t>チョウ</t>
    </rPh>
    <phoneticPr fontId="1"/>
  </si>
  <si>
    <t>令和５年度 県単道路橋梁維持（舗装修繕）事業に伴う路面下空洞調査業務</t>
    <phoneticPr fontId="1"/>
  </si>
  <si>
    <t>3・5・1沼館三日町線埋設物調査設計業務委託</t>
    <phoneticPr fontId="1"/>
  </si>
  <si>
    <t>R5</t>
    <phoneticPr fontId="1"/>
  </si>
  <si>
    <t>路面下空洞調査計画策定業務</t>
    <rPh sb="0" eb="2">
      <t>ロメン</t>
    </rPh>
    <rPh sb="2" eb="3">
      <t>シタ</t>
    </rPh>
    <rPh sb="3" eb="5">
      <t>クウドウ</t>
    </rPh>
    <rPh sb="5" eb="7">
      <t>チョウサ</t>
    </rPh>
    <rPh sb="7" eb="9">
      <t>ケイカク</t>
    </rPh>
    <rPh sb="9" eb="11">
      <t>サクテイ</t>
    </rPh>
    <rPh sb="11" eb="13">
      <t>ギョウム</t>
    </rPh>
    <phoneticPr fontId="1"/>
  </si>
  <si>
    <t>路面下空洞調査委託（令和5年度）【2023-00516】</t>
    <rPh sb="10" eb="12">
      <t>レイワ</t>
    </rPh>
    <rPh sb="13" eb="15">
      <t>ネンド</t>
    </rPh>
    <phoneticPr fontId="1"/>
  </si>
  <si>
    <t>市川市役所</t>
    <rPh sb="0" eb="2">
      <t>イチカワ</t>
    </rPh>
    <rPh sb="2" eb="5">
      <t>シヤクショ</t>
    </rPh>
    <phoneticPr fontId="6"/>
  </si>
  <si>
    <t>道路調査（空洞調査）業務委託</t>
    <rPh sb="0" eb="2">
      <t>ドウロ</t>
    </rPh>
    <rPh sb="2" eb="4">
      <t>チョウサ</t>
    </rPh>
    <rPh sb="5" eb="7">
      <t>クウドウ</t>
    </rPh>
    <rPh sb="7" eb="9">
      <t>チョウサ</t>
    </rPh>
    <rPh sb="10" eb="12">
      <t>ギョウム</t>
    </rPh>
    <rPh sb="12" eb="14">
      <t>イタク</t>
    </rPh>
    <phoneticPr fontId="1"/>
  </si>
  <si>
    <t>富山県庁</t>
    <rPh sb="0" eb="2">
      <t>トヤマ</t>
    </rPh>
    <rPh sb="2" eb="4">
      <t>ケンチョウ</t>
    </rPh>
    <phoneticPr fontId="1"/>
  </si>
  <si>
    <t>氷見漁港機能保全臨港道路等空洞調査委託業務</t>
    <phoneticPr fontId="1"/>
  </si>
  <si>
    <t>令和5年度　路面空洞調査業務委託</t>
    <phoneticPr fontId="1"/>
  </si>
  <si>
    <t>一般競争入札</t>
    <rPh sb="0" eb="2">
      <t>イッパン</t>
    </rPh>
    <phoneticPr fontId="1"/>
  </si>
  <si>
    <t>株式会社技研基礎</t>
    <phoneticPr fontId="1"/>
  </si>
  <si>
    <t>弘前停車場線外路面下空洞解析業務委託</t>
    <phoneticPr fontId="1"/>
  </si>
  <si>
    <t>土質及び基礎登録必要</t>
    <rPh sb="0" eb="3">
      <t>ドシツオヨ</t>
    </rPh>
    <rPh sb="4" eb="6">
      <t>キソ</t>
    </rPh>
    <rPh sb="6" eb="8">
      <t>トウロク</t>
    </rPh>
    <rPh sb="8" eb="10">
      <t>ヒツヨウ</t>
    </rPh>
    <phoneticPr fontId="1"/>
  </si>
  <si>
    <t>路面下空洞調査委託(道管の32)(単価契約)</t>
    <phoneticPr fontId="1"/>
  </si>
  <si>
    <t>令和5年度　防点地舗別　委　第1号　路面下空洞調査委託</t>
    <rPh sb="10" eb="11">
      <t>ベツ</t>
    </rPh>
    <phoneticPr fontId="1"/>
  </si>
  <si>
    <t>山形市役所</t>
    <rPh sb="0" eb="5">
      <t>ヤマガタシヤクショ</t>
    </rPh>
    <phoneticPr fontId="1"/>
  </si>
  <si>
    <t>市道南館黒沢線ほか路面下空洞化調査委託（Ｒ５）</t>
    <phoneticPr fontId="1"/>
  </si>
  <si>
    <t>前田小田線ほか路面下空洞調査業務委託</t>
    <phoneticPr fontId="1"/>
  </si>
  <si>
    <t>神栖市役所</t>
    <rPh sb="0" eb="5">
      <t>カミスシヤクショ</t>
    </rPh>
    <phoneticPr fontId="1"/>
  </si>
  <si>
    <t>小金井市役所</t>
    <rPh sb="0" eb="6">
      <t>コガネイシヤクショ</t>
    </rPh>
    <phoneticPr fontId="1"/>
  </si>
  <si>
    <t>５神栖市道路面下空洞調査業務委託</t>
    <phoneticPr fontId="1"/>
  </si>
  <si>
    <t>道路調査委託</t>
    <phoneticPr fontId="1"/>
  </si>
  <si>
    <t>広島市内路面下空洞調査業務（令和５年度）</t>
    <rPh sb="0" eb="4">
      <t>ヒロシマシナイ</t>
    </rPh>
    <rPh sb="4" eb="7">
      <t>ロメンカ</t>
    </rPh>
    <rPh sb="7" eb="11">
      <t>クウドウチョウサ</t>
    </rPh>
    <rPh sb="11" eb="13">
      <t>ギョウム</t>
    </rPh>
    <rPh sb="14" eb="16">
      <t>レイワ</t>
    </rPh>
    <rPh sb="17" eb="19">
      <t>ネンド</t>
    </rPh>
    <phoneticPr fontId="1"/>
  </si>
  <si>
    <t>２位／３社中
287点／400点</t>
    <rPh sb="1" eb="2">
      <t>イ</t>
    </rPh>
    <rPh sb="4" eb="5">
      <t>シャ</t>
    </rPh>
    <rPh sb="5" eb="6">
      <t>チュウ</t>
    </rPh>
    <rPh sb="10" eb="11">
      <t>テン</t>
    </rPh>
    <rPh sb="15" eb="16">
      <t>テン</t>
    </rPh>
    <phoneticPr fontId="1"/>
  </si>
  <si>
    <t>中止広告 2023.7.28</t>
    <rPh sb="0" eb="4">
      <t>チュウシコウコク</t>
    </rPh>
    <phoneticPr fontId="1"/>
  </si>
  <si>
    <t>中止広告 2023.8.23</t>
    <rPh sb="0" eb="4">
      <t>チュウシコウコク</t>
    </rPh>
    <phoneticPr fontId="1"/>
  </si>
  <si>
    <t>下水道布設路線道路下空洞調査業務委託（その3）</t>
    <phoneticPr fontId="1"/>
  </si>
  <si>
    <t>大和探査技術株式会社</t>
    <rPh sb="0" eb="2">
      <t>ダイワ</t>
    </rPh>
    <rPh sb="2" eb="4">
      <t>タンサ</t>
    </rPh>
    <rPh sb="4" eb="6">
      <t>ギジュツ</t>
    </rPh>
    <rPh sb="6" eb="10">
      <t>カブシキガイシャ</t>
    </rPh>
    <phoneticPr fontId="1"/>
  </si>
  <si>
    <t>和歌山航測株式会社</t>
    <rPh sb="0" eb="3">
      <t>ワカヤマ</t>
    </rPh>
    <rPh sb="3" eb="5">
      <t>コウソク</t>
    </rPh>
    <rPh sb="5" eb="9">
      <t>カブシキガイシャ</t>
    </rPh>
    <phoneticPr fontId="1"/>
  </si>
  <si>
    <t>西日本コンサルタント株式会社</t>
    <rPh sb="0" eb="3">
      <t>ニシニホン</t>
    </rPh>
    <rPh sb="10" eb="14">
      <t>カブシキガイシャ</t>
    </rPh>
    <phoneticPr fontId="6"/>
  </si>
  <si>
    <t>令和5年度　防点地舗別　委　第1号　路面下空洞調査委託</t>
    <phoneticPr fontId="6"/>
  </si>
  <si>
    <t>復建調査設計㈱</t>
    <rPh sb="0" eb="2">
      <t>フッケン</t>
    </rPh>
    <rPh sb="2" eb="6">
      <t>チョウサセッケイ</t>
    </rPh>
    <phoneticPr fontId="1"/>
  </si>
  <si>
    <r>
      <rPr>
        <sz val="11"/>
        <color rgb="FF444444"/>
        <rFont val="ＭＳ ゴシック"/>
        <family val="3"/>
        <charset val="128"/>
      </rPr>
      <t>主要地方道松代高柳線他　防災安全</t>
    </r>
    <r>
      <rPr>
        <sz val="11"/>
        <color rgb="FF444444"/>
        <rFont val="Arial"/>
        <family val="2"/>
      </rPr>
      <t>(</t>
    </r>
    <r>
      <rPr>
        <sz val="11"/>
        <color rgb="FF444444"/>
        <rFont val="ＭＳ ゴシック"/>
        <family val="3"/>
        <charset val="128"/>
      </rPr>
      <t>路面下空洞補修</t>
    </r>
    <r>
      <rPr>
        <sz val="11"/>
        <color rgb="FF444444"/>
        <rFont val="Arial"/>
        <family val="2"/>
      </rPr>
      <t>)</t>
    </r>
    <r>
      <rPr>
        <sz val="11"/>
        <color rgb="FF444444"/>
        <rFont val="ＭＳ ゴシック"/>
        <family val="3"/>
        <charset val="128"/>
      </rPr>
      <t>路面下空洞調査委託</t>
    </r>
    <phoneticPr fontId="1"/>
  </si>
  <si>
    <t>伊勢市役所</t>
    <rPh sb="0" eb="5">
      <t>イセシヤクショ</t>
    </rPh>
    <phoneticPr fontId="1"/>
  </si>
  <si>
    <t>令和5年度道維委第25号　宮本1号線ほか路面下空洞調査業務委託</t>
    <phoneticPr fontId="1"/>
  </si>
  <si>
    <t>令和5年度県単維持第1-J号国道268号　浦之名地区　路面空洞化調査業務</t>
    <phoneticPr fontId="6"/>
  </si>
  <si>
    <t>成田市役所</t>
    <rPh sb="0" eb="5">
      <t>ナリタシヤクショ</t>
    </rPh>
    <phoneticPr fontId="1"/>
  </si>
  <si>
    <t>路面下空洞調査業務委託（郷部線他）</t>
    <phoneticPr fontId="1"/>
  </si>
  <si>
    <t>制限付一般競争入札
（事後審査型）</t>
    <phoneticPr fontId="1"/>
  </si>
  <si>
    <t>市道寺間見崎線外路面下空洞調査業務</t>
    <phoneticPr fontId="1"/>
  </si>
  <si>
    <t>笠岡市役所</t>
    <rPh sb="0" eb="5">
      <t>カサオカシヤクショ</t>
    </rPh>
    <phoneticPr fontId="1"/>
  </si>
  <si>
    <t>指名競争入札</t>
    <rPh sb="0" eb="2">
      <t>シメイ</t>
    </rPh>
    <rPh sb="2" eb="6">
      <t>キョウソウニュウサツ</t>
    </rPh>
    <phoneticPr fontId="1"/>
  </si>
  <si>
    <t>路面下点検調査委託業務</t>
    <rPh sb="0" eb="3">
      <t>ロメンシタ</t>
    </rPh>
    <rPh sb="3" eb="5">
      <t>テンケン</t>
    </rPh>
    <rPh sb="5" eb="7">
      <t>チョウサ</t>
    </rPh>
    <rPh sb="7" eb="9">
      <t>イタク</t>
    </rPh>
    <rPh sb="9" eb="11">
      <t>ギョウム</t>
    </rPh>
    <phoneticPr fontId="1"/>
  </si>
  <si>
    <t>豊橋市役所</t>
    <rPh sb="0" eb="2">
      <t>トヨハシ</t>
    </rPh>
    <rPh sb="2" eb="5">
      <t>シヤクショ</t>
    </rPh>
    <phoneticPr fontId="1"/>
  </si>
  <si>
    <t>株式会社ハヤテ・コンサルタント</t>
    <rPh sb="0" eb="2">
      <t>カブシキ</t>
    </rPh>
    <rPh sb="2" eb="4">
      <t>カイシャ</t>
    </rPh>
    <phoneticPr fontId="1"/>
  </si>
  <si>
    <t>西日本コンサルタント株式会社</t>
    <phoneticPr fontId="6"/>
  </si>
  <si>
    <t>熊取町</t>
    <rPh sb="0" eb="2">
      <t>クマトリ</t>
    </rPh>
    <rPh sb="2" eb="3">
      <t>マチ</t>
    </rPh>
    <phoneticPr fontId="1"/>
  </si>
  <si>
    <t>熊取町路面下空洞調査業務(R5-1)</t>
    <phoneticPr fontId="1"/>
  </si>
  <si>
    <t>株式会社カナン・ジオリサーチ</t>
    <phoneticPr fontId="1"/>
  </si>
  <si>
    <t>路面下空洞化調査業務委託</t>
    <rPh sb="0" eb="2">
      <t>ロメン</t>
    </rPh>
    <rPh sb="2" eb="3">
      <t>シタ</t>
    </rPh>
    <rPh sb="3" eb="6">
      <t>クウドウカ</t>
    </rPh>
    <rPh sb="6" eb="8">
      <t>チョウサ</t>
    </rPh>
    <rPh sb="8" eb="10">
      <t>ギョウム</t>
    </rPh>
    <rPh sb="10" eb="12">
      <t>イタク</t>
    </rPh>
    <phoneticPr fontId="6"/>
  </si>
  <si>
    <t>アジア航測株式会社</t>
    <phoneticPr fontId="1"/>
  </si>
  <si>
    <t>国際航業株式会社</t>
    <rPh sb="0" eb="4">
      <t>コクサイコウギョウ</t>
    </rPh>
    <rPh sb="4" eb="8">
      <t>カブシキガイシャ</t>
    </rPh>
    <phoneticPr fontId="1"/>
  </si>
  <si>
    <t>春日井市役所</t>
    <rPh sb="0" eb="6">
      <t>カスガイシヤクショ</t>
    </rPh>
    <phoneticPr fontId="1"/>
  </si>
  <si>
    <t>路面下空洞調査業務委託</t>
    <rPh sb="0" eb="3">
      <t>ロメンカ</t>
    </rPh>
    <rPh sb="3" eb="7">
      <t>クウドウチョウサ</t>
    </rPh>
    <rPh sb="7" eb="11">
      <t>ギョウムイタク</t>
    </rPh>
    <phoneticPr fontId="1"/>
  </si>
  <si>
    <t>古利根流域外路面下空洞調査業務委託</t>
    <phoneticPr fontId="1"/>
  </si>
  <si>
    <t>浜松市</t>
    <rPh sb="0" eb="3">
      <t>ハママツシ</t>
    </rPh>
    <phoneticPr fontId="1"/>
  </si>
  <si>
    <t>令和5年度道路維持修繕市道単独事業(市)天竜西古町5号線外路面下空洞化調査業務委託</t>
    <phoneticPr fontId="1"/>
  </si>
  <si>
    <t>市道02‐1号線他路面下空洞調査業務委託</t>
    <phoneticPr fontId="1"/>
  </si>
  <si>
    <t>刈谷市役所</t>
    <rPh sb="0" eb="2">
      <t>カリヤ</t>
    </rPh>
    <rPh sb="2" eb="5">
      <t>シヤクショ</t>
    </rPh>
    <phoneticPr fontId="1"/>
  </si>
  <si>
    <t>株式会社日さく</t>
    <rPh sb="0" eb="4">
      <t>カブシキガイシャ</t>
    </rPh>
    <rPh sb="4" eb="5">
      <t>ニチ</t>
    </rPh>
    <phoneticPr fontId="1"/>
  </si>
  <si>
    <t>南部流域鴨川幹線ほか路面下空洞化調査業務委託</t>
    <phoneticPr fontId="1"/>
  </si>
  <si>
    <t>復建調査設計株式会社</t>
    <phoneticPr fontId="1"/>
  </si>
  <si>
    <t>熊谷市役所</t>
    <rPh sb="0" eb="5">
      <t>クマガイシヤクショ</t>
    </rPh>
    <phoneticPr fontId="1"/>
  </si>
  <si>
    <t>不二総合コンサルタント株式会社</t>
    <rPh sb="0" eb="4">
      <t>フジソウゴウ</t>
    </rPh>
    <rPh sb="11" eb="15">
      <t>カブシキガイシャ</t>
    </rPh>
    <phoneticPr fontId="1"/>
  </si>
  <si>
    <t>栃木県庁</t>
    <rPh sb="0" eb="4">
      <t>トチギケンチョウ</t>
    </rPh>
    <phoneticPr fontId="1"/>
  </si>
  <si>
    <t>路面下空洞調査業務委託　巴波川その４９（激甚対策）</t>
    <rPh sb="0" eb="3">
      <t>ロメンカ</t>
    </rPh>
    <rPh sb="3" eb="5">
      <t>クウドウ</t>
    </rPh>
    <rPh sb="5" eb="9">
      <t>チョウサギョウム</t>
    </rPh>
    <rPh sb="9" eb="11">
      <t>イタク</t>
    </rPh>
    <rPh sb="12" eb="13">
      <t>トモエ</t>
    </rPh>
    <rPh sb="13" eb="14">
      <t>ナミ</t>
    </rPh>
    <rPh sb="14" eb="15">
      <t>カワ</t>
    </rPh>
    <rPh sb="20" eb="22">
      <t>ゲキジン</t>
    </rPh>
    <rPh sb="22" eb="24">
      <t>タイサク</t>
    </rPh>
    <phoneticPr fontId="1"/>
  </si>
  <si>
    <t>舗装道修繕工事の内路面下空洞調査業務委託</t>
    <rPh sb="0" eb="3">
      <t>ホソウドウ</t>
    </rPh>
    <rPh sb="3" eb="5">
      <t>シュウゼン</t>
    </rPh>
    <rPh sb="5" eb="7">
      <t>コウジ</t>
    </rPh>
    <rPh sb="8" eb="10">
      <t>ナイロ</t>
    </rPh>
    <rPh sb="10" eb="11">
      <t>メン</t>
    </rPh>
    <rPh sb="11" eb="12">
      <t>カ</t>
    </rPh>
    <rPh sb="12" eb="16">
      <t>クウドウチョウサ</t>
    </rPh>
    <rPh sb="16" eb="18">
      <t>ギョウム</t>
    </rPh>
    <rPh sb="18" eb="20">
      <t>イタク</t>
    </rPh>
    <phoneticPr fontId="1"/>
  </si>
  <si>
    <t>愛知県庁</t>
    <rPh sb="0" eb="2">
      <t>アイチ</t>
    </rPh>
    <rPh sb="2" eb="4">
      <t>ケンチョウ</t>
    </rPh>
    <phoneticPr fontId="1"/>
  </si>
  <si>
    <t>令和５年度　防点国舗中　委　第１号　路面下空洞調査委託</t>
    <phoneticPr fontId="6"/>
  </si>
  <si>
    <t>大洲市役所</t>
    <rPh sb="0" eb="2">
      <t>オオス</t>
    </rPh>
    <rPh sb="2" eb="3">
      <t>シ</t>
    </rPh>
    <rPh sb="3" eb="5">
      <t>ヤクショ</t>
    </rPh>
    <phoneticPr fontId="1"/>
  </si>
  <si>
    <t>大都第52号　無電柱化事業に伴う路面下空洞調査委託業務</t>
    <phoneticPr fontId="1"/>
  </si>
  <si>
    <t>右岸流域新河岸川北幹線路面下空洞化調査業務委託</t>
    <phoneticPr fontId="1"/>
  </si>
  <si>
    <t>芙蓉地質株式会社</t>
    <phoneticPr fontId="1"/>
  </si>
  <si>
    <t>株式会社テクノコンサルタント</t>
    <rPh sb="0" eb="4">
      <t>カブシキガイシャ</t>
    </rPh>
    <phoneticPr fontId="6"/>
  </si>
  <si>
    <t>令和５年度都有地地下埋設物調査委託</t>
    <phoneticPr fontId="1"/>
  </si>
  <si>
    <t>希望制指名競争入札</t>
    <rPh sb="0" eb="2">
      <t>キボウ</t>
    </rPh>
    <rPh sb="2" eb="3">
      <t>セイ</t>
    </rPh>
    <rPh sb="3" eb="9">
      <t>シメイキョウソウニュウサツ</t>
    </rPh>
    <phoneticPr fontId="1"/>
  </si>
  <si>
    <t>一般国道168号他　路面下空洞調査業務(防災・安全交付金事業
(国道その他点検)他)　第　72-A-8-委1他　号</t>
    <phoneticPr fontId="1"/>
  </si>
  <si>
    <t>総合評価落札方式
一般競争入札</t>
    <phoneticPr fontId="1"/>
  </si>
  <si>
    <t>調査基準価格
￥19,767,000-</t>
    <rPh sb="0" eb="6">
      <t>チョウサキジュンカカク</t>
    </rPh>
    <phoneticPr fontId="1"/>
  </si>
  <si>
    <t>発注取り消し</t>
    <rPh sb="0" eb="3">
      <t>ハッチュウト</t>
    </rPh>
    <rPh sb="4" eb="5">
      <t>ケ</t>
    </rPh>
    <phoneticPr fontId="1"/>
  </si>
  <si>
    <t>非公開</t>
    <rPh sb="0" eb="3">
      <t>ヒコウカイ</t>
    </rPh>
    <phoneticPr fontId="1"/>
  </si>
  <si>
    <t>落札結果なし</t>
    <rPh sb="0" eb="4">
      <t>ラクサツケッカ</t>
    </rPh>
    <phoneticPr fontId="1"/>
  </si>
  <si>
    <t>落札結果なし</t>
    <phoneticPr fontId="1"/>
  </si>
  <si>
    <t>(主)甲府市川三郷線外路面下空洞調査業務委託</t>
    <phoneticPr fontId="1"/>
  </si>
  <si>
    <t>路面下空洞調査委託(道管の多摩部その2)(単価契約)</t>
    <phoneticPr fontId="1"/>
  </si>
  <si>
    <t>金額記載なし</t>
    <rPh sb="0" eb="4">
      <t>キンガクキサイ</t>
    </rPh>
    <phoneticPr fontId="1"/>
  </si>
  <si>
    <t>令和4年度道路維持修繕国交付金事業(防災・安全交)(国)
152号外路面下空洞調査業務</t>
    <phoneticPr fontId="1"/>
  </si>
  <si>
    <t>蘇我地区廃棄物埋立処分場外周道路路面下空洞調査業務委託</t>
    <phoneticPr fontId="1"/>
  </si>
  <si>
    <t>参加者２社未満中止</t>
    <rPh sb="0" eb="3">
      <t>サンカシャ</t>
    </rPh>
    <rPh sb="4" eb="5">
      <t>シャ</t>
    </rPh>
    <rPh sb="5" eb="7">
      <t>ミマン</t>
    </rPh>
    <rPh sb="7" eb="9">
      <t>チュウシ</t>
    </rPh>
    <phoneticPr fontId="1"/>
  </si>
  <si>
    <t>市道23号線路面下空洞調査業務</t>
    <phoneticPr fontId="1"/>
  </si>
  <si>
    <t>国道321号外防災・安全交付金路面下空洞調査委託業務</t>
    <phoneticPr fontId="1"/>
  </si>
  <si>
    <t>落札結果なし</t>
    <rPh sb="0" eb="2">
      <t>ラクサツ</t>
    </rPh>
    <rPh sb="2" eb="4">
      <t>ケッカ</t>
    </rPh>
    <phoneticPr fontId="6"/>
  </si>
  <si>
    <t>落札結果なし</t>
    <phoneticPr fontId="6"/>
  </si>
  <si>
    <t>九州地方整備局</t>
    <rPh sb="0" eb="7">
      <t>キュウシュウチホウセイビキョク</t>
    </rPh>
    <phoneticPr fontId="6"/>
  </si>
  <si>
    <t>令和２年度九州管内路面下空洞調査</t>
    <rPh sb="0" eb="2">
      <t>レイワ</t>
    </rPh>
    <rPh sb="3" eb="5">
      <t>ネンド</t>
    </rPh>
    <rPh sb="5" eb="7">
      <t>キュウシュウ</t>
    </rPh>
    <rPh sb="7" eb="9">
      <t>カンナイ</t>
    </rPh>
    <rPh sb="9" eb="11">
      <t>ロメン</t>
    </rPh>
    <rPh sb="11" eb="12">
      <t>カ</t>
    </rPh>
    <rPh sb="12" eb="14">
      <t>クウドウ</t>
    </rPh>
    <rPh sb="14" eb="16">
      <t>チョウサ</t>
    </rPh>
    <phoneticPr fontId="6"/>
  </si>
  <si>
    <t>中央区紺屋今町付近埋設管路非開削探査業務委託【技術要件設定型】【2380045】</t>
    <phoneticPr fontId="6"/>
  </si>
  <si>
    <t>中央区下通1丁目他埋設管路非開削探査業務委託【技術要件設定型】【2380268】</t>
    <phoneticPr fontId="6"/>
  </si>
  <si>
    <t>中部地整</t>
    <rPh sb="0" eb="4">
      <t>チュウブチセイ</t>
    </rPh>
    <phoneticPr fontId="1"/>
  </si>
  <si>
    <t>令和５年度 名古屋国道管内地下埋設物調査業務</t>
    <phoneticPr fontId="1"/>
  </si>
  <si>
    <t>プロポザール入札</t>
    <phoneticPr fontId="1"/>
  </si>
  <si>
    <t>一般国道２７９号 函館市 十字街埋設物調査業務</t>
    <phoneticPr fontId="1"/>
  </si>
  <si>
    <t>業務量
(㎡）</t>
    <phoneticPr fontId="1"/>
  </si>
  <si>
    <t>関東地整</t>
    <rPh sb="0" eb="4">
      <t>カントウチセイ</t>
    </rPh>
    <phoneticPr fontId="1"/>
  </si>
  <si>
    <t>R４横浜湘南道路地下埋設物調査業務</t>
    <rPh sb="2" eb="6">
      <t>ヨコハマショウナン</t>
    </rPh>
    <rPh sb="6" eb="8">
      <t>ドウロ</t>
    </rPh>
    <rPh sb="8" eb="13">
      <t>チカマイセツブツ</t>
    </rPh>
    <rPh sb="13" eb="17">
      <t>チョウサギョウム</t>
    </rPh>
    <phoneticPr fontId="1"/>
  </si>
  <si>
    <t>中央開発株式会社</t>
    <rPh sb="0" eb="4">
      <t>チュウオウカイハツ</t>
    </rPh>
    <rPh sb="4" eb="8">
      <t>カブシキガイシャ</t>
    </rPh>
    <phoneticPr fontId="1"/>
  </si>
  <si>
    <t>近畿地整</t>
    <rPh sb="0" eb="4">
      <t>キンキチセイ</t>
    </rPh>
    <phoneticPr fontId="1"/>
  </si>
  <si>
    <t>大阪国道管内埋設物調査業務</t>
    <phoneticPr fontId="1"/>
  </si>
  <si>
    <t>大阪国道事務所管内埋設物調査業務</t>
    <rPh sb="0" eb="9">
      <t>オオサカコクドウジムショカンナイ</t>
    </rPh>
    <rPh sb="9" eb="14">
      <t>マイセツブツチョウサ</t>
    </rPh>
    <rPh sb="14" eb="16">
      <t>ギョウム</t>
    </rPh>
    <phoneticPr fontId="1"/>
  </si>
  <si>
    <t>中国地整</t>
    <rPh sb="0" eb="4">
      <t>チュウゴクチセイ</t>
    </rPh>
    <phoneticPr fontId="1"/>
  </si>
  <si>
    <t>令和４年度広島国道事務所管内埋設物調査業務</t>
    <phoneticPr fontId="1"/>
  </si>
  <si>
    <t>令和３年度国道１８５号阿賀外埋設物調査業務</t>
    <rPh sb="0" eb="2">
      <t>レイワ</t>
    </rPh>
    <rPh sb="3" eb="5">
      <t>ネンド</t>
    </rPh>
    <rPh sb="5" eb="7">
      <t>コクドウ</t>
    </rPh>
    <rPh sb="10" eb="11">
      <t>ゴウ</t>
    </rPh>
    <rPh sb="11" eb="13">
      <t>アガ</t>
    </rPh>
    <rPh sb="13" eb="14">
      <t>ガイ</t>
    </rPh>
    <rPh sb="14" eb="17">
      <t>マイセツブツ</t>
    </rPh>
    <rPh sb="17" eb="21">
      <t>チョウサギョウム</t>
    </rPh>
    <phoneticPr fontId="1"/>
  </si>
  <si>
    <t>総合評価落札方式</t>
    <phoneticPr fontId="1"/>
  </si>
  <si>
    <t>（株）スリーエスコンサルタンツ</t>
    <phoneticPr fontId="1"/>
  </si>
  <si>
    <t>R３横浜湘南道路地下埋設物調査業務</t>
    <phoneticPr fontId="1"/>
  </si>
  <si>
    <t>川崎地質株式会社</t>
    <rPh sb="0" eb="4">
      <t>カワサキチシツ</t>
    </rPh>
    <rPh sb="4" eb="8">
      <t>カブシキガイシャ</t>
    </rPh>
    <phoneticPr fontId="1"/>
  </si>
  <si>
    <t>Ｒ3甲府河川国道管内電線共同溝埋設物調査業務</t>
    <phoneticPr fontId="1"/>
  </si>
  <si>
    <t>R２横浜湘南道路地下埋設物調査業務</t>
    <phoneticPr fontId="1"/>
  </si>
  <si>
    <t>令和２年度広島国道事務所管内埋設物調査業務</t>
    <rPh sb="0" eb="2">
      <t>レイワ</t>
    </rPh>
    <rPh sb="3" eb="5">
      <t>ネンド</t>
    </rPh>
    <rPh sb="5" eb="12">
      <t>ヒロシマコクドウジムショ</t>
    </rPh>
    <rPh sb="12" eb="14">
      <t>カンナイ</t>
    </rPh>
    <rPh sb="14" eb="17">
      <t>マイセツブツ</t>
    </rPh>
    <rPh sb="17" eb="21">
      <t>チョウサギョウム</t>
    </rPh>
    <phoneticPr fontId="1"/>
  </si>
  <si>
    <t>公開終了</t>
    <rPh sb="2" eb="4">
      <t>シュウリョウ</t>
    </rPh>
    <phoneticPr fontId="1"/>
  </si>
  <si>
    <t>公開終了</t>
    <phoneticPr fontId="1"/>
  </si>
  <si>
    <t>令和5年度　防点国舗中　委　第1ー2号　路面下空洞調査委託</t>
    <phoneticPr fontId="6"/>
  </si>
  <si>
    <t>大堀川リバーサイドパーク空洞調査委託</t>
    <rPh sb="0" eb="3">
      <t>オオホリガワ</t>
    </rPh>
    <rPh sb="12" eb="18">
      <t>クウドウチョウサイタク</t>
    </rPh>
    <phoneticPr fontId="1"/>
  </si>
  <si>
    <t>地中エンジニアリング株式会社</t>
    <rPh sb="0" eb="2">
      <t>チチュウ</t>
    </rPh>
    <rPh sb="10" eb="14">
      <t>カブシキガイシャ</t>
    </rPh>
    <phoneticPr fontId="1"/>
  </si>
  <si>
    <t>路面下空洞調査業務委託</t>
    <phoneticPr fontId="1"/>
  </si>
  <si>
    <t>川﨑地質(株)関東支社</t>
    <rPh sb="0" eb="2">
      <t>カワサキ</t>
    </rPh>
    <rPh sb="2" eb="4">
      <t>チシツ</t>
    </rPh>
    <rPh sb="4" eb="7">
      <t>カブ</t>
    </rPh>
    <rPh sb="7" eb="9">
      <t>カントウ</t>
    </rPh>
    <rPh sb="9" eb="11">
      <t>シシャ</t>
    </rPh>
    <phoneticPr fontId="1"/>
  </si>
  <si>
    <t>路面下空洞調査委託(単価契約)</t>
    <rPh sb="0" eb="9">
      <t>ロメンシタクウドウチョウサイタク</t>
    </rPh>
    <rPh sb="10" eb="12">
      <t>タンカ</t>
    </rPh>
    <rPh sb="12" eb="14">
      <t>ケイヤク</t>
    </rPh>
    <phoneticPr fontId="1"/>
  </si>
  <si>
    <t>文京区役所</t>
    <rPh sb="0" eb="5">
      <t>ブンキョウクヤクショ</t>
    </rPh>
    <phoneticPr fontId="1"/>
  </si>
  <si>
    <t>路面下空洞調査委託</t>
    <rPh sb="0" eb="3">
      <t>ロメンシタ</t>
    </rPh>
    <rPh sb="3" eb="5">
      <t>クウドウ</t>
    </rPh>
    <rPh sb="5" eb="7">
      <t>チョウサ</t>
    </rPh>
    <rPh sb="7" eb="9">
      <t>イタク</t>
    </rPh>
    <phoneticPr fontId="1"/>
  </si>
  <si>
    <t>路面下空洞調査業務委託　巴波川その24(激甚対策)</t>
    <phoneticPr fontId="1"/>
  </si>
  <si>
    <t>令和６年度 四日市港港内空洞化調査</t>
    <phoneticPr fontId="1"/>
  </si>
  <si>
    <t>豊川市役所</t>
    <rPh sb="0" eb="5">
      <t>トヨカワシヤクショ</t>
    </rPh>
    <phoneticPr fontId="1"/>
  </si>
  <si>
    <t>路面下空洞調査業務委託</t>
    <rPh sb="0" eb="9">
      <t>ロメンシタクウドウチョウサギョウム</t>
    </rPh>
    <rPh sb="9" eb="11">
      <t>イタク</t>
    </rPh>
    <phoneticPr fontId="1"/>
  </si>
  <si>
    <t>西宮市</t>
    <rPh sb="0" eb="3">
      <t>ニシノミヤシ</t>
    </rPh>
    <phoneticPr fontId="1"/>
  </si>
  <si>
    <t>路面下空洞調査(古川町外)業務</t>
    <phoneticPr fontId="1"/>
  </si>
  <si>
    <t>令和6年度路面下空洞調査業務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</si>
</sst>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m&quot;月&quot;d&quot;日&quot;;@"/>
    <numFmt numFmtId="177" formatCode="&quot;¥&quot;#,##0_);[Red]\(&quot;¥&quot;#,##0\)"/>
    <numFmt numFmtId="178" formatCode="[$¥-411]#,##0;\-[$¥-411]#,##0"/>
  </numFmts>
  <fonts count="24"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sz val="11"/>
      <color rgb="FF333333"/>
      <name val="游ゴシック"/>
      <family val="3"/>
      <charset val="128"/>
      <scheme val="minor"/>
    </font>
    <font>
      <sz val="6"/>
      <name val="游ゴシック"/>
      <family val="3"/>
      <charset val="128"/>
      <scheme val="minor"/>
    </font>
    <font>
      <sz val="10"/>
      <color rgb="FF000000"/>
      <name val="メイリオ"/>
      <family val="3"/>
      <charset val="128"/>
    </font>
    <font>
      <sz val="11"/>
      <color theme="1"/>
      <name val="游ゴシック"/>
      <family val="3"/>
      <charset val="128"/>
      <scheme val="minor"/>
    </font>
    <font>
      <sz val="11"/>
      <color theme="1"/>
      <name val="游ゴシック"/>
      <family val="2"/>
      <charset val="128"/>
      <scheme val="minor"/>
    </font>
    <font>
      <sz val="11"/>
      <color rgb="FF9C5700"/>
      <name val="游ゴシック"/>
      <family val="2"/>
      <charset val="128"/>
      <scheme val="minor"/>
    </font>
    <font>
      <b/>
      <sz val="13.5"/>
      <color rgb="FF0F3568"/>
      <name val="Arial"/>
      <family val="2"/>
    </font>
    <font>
      <b/>
      <sz val="11"/>
      <color rgb="FFFF0000"/>
      <name val="游ゴシック"/>
      <family val="3"/>
      <charset val="128"/>
      <scheme val="minor"/>
    </font>
    <font>
      <b/>
      <sz val="12"/>
      <color rgb="FFFF0000"/>
      <name val="游ゴシック"/>
      <family val="3"/>
      <charset val="128"/>
      <scheme val="minor"/>
    </font>
    <font>
      <sz val="11"/>
      <color rgb="FFFF0000"/>
      <name val="游ゴシック"/>
      <family val="3"/>
      <charset val="128"/>
      <scheme val="minor"/>
    </font>
    <font>
      <b/>
      <sz val="11"/>
      <name val="游ゴシック"/>
      <family val="3"/>
      <charset val="128"/>
      <scheme val="minor"/>
    </font>
    <font>
      <sz val="11"/>
      <name val="游ゴシック"/>
      <family val="3"/>
      <charset val="128"/>
      <scheme val="minor"/>
    </font>
    <font>
      <b/>
      <sz val="12"/>
      <name val="游ゴシック"/>
      <family val="3"/>
      <charset val="128"/>
      <scheme val="minor"/>
    </font>
    <font>
      <sz val="12"/>
      <name val="游ゴシック"/>
      <family val="3"/>
      <charset val="128"/>
      <scheme val="minor"/>
    </font>
    <font>
      <sz val="11"/>
      <color rgb="FF444444"/>
      <name val="Arial"/>
      <family val="2"/>
    </font>
    <font>
      <sz val="11"/>
      <color rgb="FF444444"/>
      <name val="ＭＳ ゴシック"/>
      <family val="3"/>
      <charset val="128"/>
    </font>
    <font>
      <sz val="11"/>
      <color theme="1"/>
      <name val="ＭＳ ゴシック"/>
      <family val="3"/>
      <charset val="128"/>
    </font>
    <font>
      <sz val="11"/>
      <color rgb="FF444444"/>
      <name val="Arial"/>
      <family val="3"/>
      <charset val="128"/>
    </font>
    <font>
      <sz val="12"/>
      <color theme="1"/>
      <name val="游ゴシック"/>
      <family val="3"/>
      <charset val="128"/>
      <scheme val="minor"/>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E1E1"/>
        <bgColor indexed="64"/>
      </patternFill>
    </fill>
  </fills>
  <borders count="9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double">
        <color auto="1"/>
      </top>
      <bottom style="hair">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auto="1"/>
      </left>
      <right style="thin">
        <color auto="1"/>
      </right>
      <top style="double">
        <color indexed="64"/>
      </top>
      <bottom style="hair">
        <color auto="1"/>
      </bottom>
      <diagonal/>
    </border>
    <border>
      <left style="thin">
        <color auto="1"/>
      </left>
      <right style="medium">
        <color auto="1"/>
      </right>
      <top style="double">
        <color indexed="64"/>
      </top>
      <bottom style="hair">
        <color auto="1"/>
      </bottom>
      <diagonal/>
    </border>
    <border>
      <left style="medium">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bottom style="hair">
        <color auto="1"/>
      </bottom>
      <diagonal/>
    </border>
    <border>
      <left style="thin">
        <color auto="1"/>
      </left>
      <right style="medium">
        <color auto="1"/>
      </right>
      <top/>
      <bottom style="hair">
        <color auto="1"/>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auto="1"/>
      </left>
      <right style="thin">
        <color auto="1"/>
      </right>
      <top style="hair">
        <color auto="1"/>
      </top>
      <bottom/>
      <diagonal/>
    </border>
    <border>
      <left style="thin">
        <color auto="1"/>
      </left>
      <right style="thin">
        <color auto="1"/>
      </right>
      <top style="hair">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style="medium">
        <color auto="1"/>
      </right>
      <top style="hair">
        <color auto="1"/>
      </top>
      <bottom/>
      <diagonal/>
    </border>
    <border>
      <left style="thin">
        <color indexed="64"/>
      </left>
      <right style="medium">
        <color indexed="64"/>
      </right>
      <top/>
      <bottom/>
      <diagonal/>
    </border>
    <border>
      <left style="medium">
        <color auto="1"/>
      </left>
      <right style="thin">
        <color auto="1"/>
      </right>
      <top style="hair">
        <color auto="1"/>
      </top>
      <bottom style="double">
        <color indexed="64"/>
      </bottom>
      <diagonal/>
    </border>
    <border>
      <left style="thin">
        <color auto="1"/>
      </left>
      <right style="thin">
        <color auto="1"/>
      </right>
      <top style="hair">
        <color auto="1"/>
      </top>
      <bottom style="double">
        <color indexed="64"/>
      </bottom>
      <diagonal/>
    </border>
    <border>
      <left style="medium">
        <color auto="1"/>
      </left>
      <right style="thin">
        <color auto="1"/>
      </right>
      <top/>
      <bottom/>
      <diagonal/>
    </border>
    <border>
      <left style="medium">
        <color auto="1"/>
      </left>
      <right style="thin">
        <color auto="1"/>
      </right>
      <top style="double">
        <color indexed="64"/>
      </top>
      <bottom style="double">
        <color indexed="64"/>
      </bottom>
      <diagonal/>
    </border>
    <border>
      <left style="thin">
        <color auto="1"/>
      </left>
      <right style="thin">
        <color auto="1"/>
      </right>
      <top style="double">
        <color indexed="64"/>
      </top>
      <bottom style="double">
        <color indexed="64"/>
      </bottom>
      <diagonal/>
    </border>
    <border>
      <left style="thin">
        <color auto="1"/>
      </left>
      <right/>
      <top/>
      <bottom/>
      <diagonal/>
    </border>
    <border>
      <left/>
      <right/>
      <top/>
      <bottom style="medium">
        <color indexed="64"/>
      </bottom>
      <diagonal/>
    </border>
    <border>
      <left/>
      <right style="thin">
        <color indexed="64"/>
      </right>
      <top style="thin">
        <color indexed="64"/>
      </top>
      <bottom style="double">
        <color indexed="64"/>
      </bottom>
      <diagonal/>
    </border>
    <border>
      <left/>
      <right style="thin">
        <color indexed="64"/>
      </right>
      <top/>
      <bottom style="thin">
        <color indexed="64"/>
      </bottom>
      <diagonal/>
    </border>
    <border>
      <left/>
      <right style="thin">
        <color auto="1"/>
      </right>
      <top/>
      <bottom/>
      <diagonal/>
    </border>
    <border>
      <left/>
      <right style="thin">
        <color auto="1"/>
      </right>
      <top/>
      <bottom style="hair">
        <color auto="1"/>
      </bottom>
      <diagonal/>
    </border>
    <border>
      <left/>
      <right style="thin">
        <color auto="1"/>
      </right>
      <top style="hair">
        <color auto="1"/>
      </top>
      <bottom style="hair">
        <color auto="1"/>
      </bottom>
      <diagonal/>
    </border>
    <border>
      <left style="thin">
        <color indexed="64"/>
      </left>
      <right/>
      <top style="hair">
        <color auto="1"/>
      </top>
      <bottom style="hair">
        <color auto="1"/>
      </bottom>
      <diagonal/>
    </border>
    <border>
      <left style="hair">
        <color indexed="64"/>
      </left>
      <right style="thin">
        <color auto="1"/>
      </right>
      <top style="hair">
        <color auto="1"/>
      </top>
      <bottom style="hair">
        <color auto="1"/>
      </bottom>
      <diagonal/>
    </border>
    <border>
      <left style="medium">
        <color indexed="64"/>
      </left>
      <right/>
      <top style="hair">
        <color auto="1"/>
      </top>
      <bottom style="hair">
        <color indexed="64"/>
      </bottom>
      <diagonal/>
    </border>
    <border>
      <left style="medium">
        <color indexed="64"/>
      </left>
      <right/>
      <top/>
      <bottom/>
      <diagonal/>
    </border>
    <border>
      <left style="thin">
        <color indexed="64"/>
      </left>
      <right/>
      <top/>
      <bottom style="hair">
        <color auto="1"/>
      </bottom>
      <diagonal/>
    </border>
    <border>
      <left/>
      <right style="thin">
        <color auto="1"/>
      </right>
      <top style="hair">
        <color auto="1"/>
      </top>
      <bottom/>
      <diagonal/>
    </border>
    <border>
      <left/>
      <right style="thin">
        <color auto="1"/>
      </right>
      <top style="hair">
        <color auto="1"/>
      </top>
      <bottom style="medium">
        <color auto="1"/>
      </bottom>
      <diagonal/>
    </border>
    <border>
      <left/>
      <right style="thin">
        <color auto="1"/>
      </right>
      <top style="double">
        <color indexed="64"/>
      </top>
      <bottom style="double">
        <color indexed="64"/>
      </bottom>
      <diagonal/>
    </border>
    <border>
      <left/>
      <right style="thin">
        <color auto="1"/>
      </right>
      <top style="double">
        <color auto="1"/>
      </top>
      <bottom style="hair">
        <color auto="1"/>
      </bottom>
      <diagonal/>
    </border>
    <border>
      <left/>
      <right style="thin">
        <color auto="1"/>
      </right>
      <top style="hair">
        <color auto="1"/>
      </top>
      <bottom style="thin">
        <color auto="1"/>
      </bottom>
      <diagonal/>
    </border>
    <border>
      <left style="thin">
        <color auto="1"/>
      </left>
      <right style="medium">
        <color indexed="64"/>
      </right>
      <top style="double">
        <color indexed="64"/>
      </top>
      <bottom style="double">
        <color indexed="64"/>
      </bottom>
      <diagonal/>
    </border>
    <border>
      <left style="thin">
        <color auto="1"/>
      </left>
      <right style="medium">
        <color indexed="64"/>
      </right>
      <top style="hair">
        <color auto="1"/>
      </top>
      <bottom style="double">
        <color indexed="64"/>
      </bottom>
      <diagonal/>
    </border>
    <border>
      <left style="thin">
        <color auto="1"/>
      </left>
      <right style="thin">
        <color auto="1"/>
      </right>
      <top/>
      <bottom style="double">
        <color indexed="64"/>
      </bottom>
      <diagonal/>
    </border>
    <border>
      <left style="medium">
        <color auto="1"/>
      </left>
      <right style="thin">
        <color auto="1"/>
      </right>
      <top/>
      <bottom style="double">
        <color indexed="64"/>
      </bottom>
      <diagonal/>
    </border>
    <border>
      <left style="thin">
        <color indexed="64"/>
      </left>
      <right/>
      <top/>
      <bottom style="medium">
        <color indexed="64"/>
      </bottom>
      <diagonal/>
    </border>
    <border>
      <left style="thin">
        <color auto="1"/>
      </left>
      <right style="medium">
        <color indexed="64"/>
      </right>
      <top/>
      <bottom style="double">
        <color indexed="64"/>
      </bottom>
      <diagonal/>
    </border>
    <border>
      <left style="medium">
        <color auto="1"/>
      </left>
      <right/>
      <top style="double">
        <color indexed="64"/>
      </top>
      <bottom style="double">
        <color indexed="64"/>
      </bottom>
      <diagonal/>
    </border>
    <border>
      <left/>
      <right/>
      <top style="double">
        <color indexed="64"/>
      </top>
      <bottom style="double">
        <color indexed="64"/>
      </bottom>
      <diagonal/>
    </border>
    <border>
      <left style="thin">
        <color auto="1"/>
      </left>
      <right/>
      <top style="double">
        <color indexed="64"/>
      </top>
      <bottom style="double">
        <color indexed="64"/>
      </bottom>
      <diagonal/>
    </border>
    <border>
      <left style="thin">
        <color auto="1"/>
      </left>
      <right/>
      <top style="double">
        <color indexed="64"/>
      </top>
      <bottom style="medium">
        <color auto="1"/>
      </bottom>
      <diagonal/>
    </border>
    <border>
      <left/>
      <right/>
      <top style="double">
        <color indexed="64"/>
      </top>
      <bottom style="medium">
        <color auto="1"/>
      </bottom>
      <diagonal/>
    </border>
    <border>
      <left/>
      <right style="thin">
        <color auto="1"/>
      </right>
      <top style="double">
        <color indexed="64"/>
      </top>
      <bottom style="medium">
        <color auto="1"/>
      </bottom>
      <diagonal/>
    </border>
    <border>
      <left style="thin">
        <color auto="1"/>
      </left>
      <right/>
      <top style="double">
        <color indexed="64"/>
      </top>
      <bottom style="hair">
        <color auto="1"/>
      </bottom>
      <diagonal/>
    </border>
    <border>
      <left/>
      <right/>
      <top style="double">
        <color indexed="64"/>
      </top>
      <bottom style="hair">
        <color auto="1"/>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double">
        <color indexed="64"/>
      </top>
      <bottom style="medium">
        <color auto="1"/>
      </bottom>
      <diagonal/>
    </border>
    <border>
      <left style="thin">
        <color indexed="64"/>
      </left>
      <right style="thin">
        <color indexed="64"/>
      </right>
      <top style="double">
        <color indexed="64"/>
      </top>
      <bottom style="thin">
        <color indexed="64"/>
      </bottom>
      <diagonal/>
    </border>
    <border>
      <left style="thin">
        <color auto="1"/>
      </left>
      <right style="thin">
        <color indexed="64"/>
      </right>
      <top style="double">
        <color indexed="64"/>
      </top>
      <bottom style="medium">
        <color auto="1"/>
      </bottom>
      <diagonal/>
    </border>
    <border>
      <left/>
      <right/>
      <top/>
      <bottom style="double">
        <color indexed="64"/>
      </bottom>
      <diagonal/>
    </border>
    <border>
      <left/>
      <right style="thin">
        <color auto="1"/>
      </right>
      <top/>
      <bottom style="double">
        <color indexed="64"/>
      </bottom>
      <diagonal/>
    </border>
    <border>
      <left style="thin">
        <color auto="1"/>
      </left>
      <right/>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auto="1"/>
      </left>
      <right style="thin">
        <color auto="1"/>
      </right>
      <top style="double">
        <color indexed="64"/>
      </top>
      <bottom style="double">
        <color auto="1"/>
      </bottom>
      <diagonal style="thin">
        <color auto="1"/>
      </diagonal>
    </border>
    <border diagonalDown="1">
      <left style="thin">
        <color auto="1"/>
      </left>
      <right style="thin">
        <color auto="1"/>
      </right>
      <top style="double">
        <color indexed="64"/>
      </top>
      <bottom style="medium">
        <color auto="1"/>
      </bottom>
      <diagonal style="thin">
        <color auto="1"/>
      </diagonal>
    </border>
    <border diagonalDown="1">
      <left style="thin">
        <color auto="1"/>
      </left>
      <right style="medium">
        <color indexed="64"/>
      </right>
      <top style="double">
        <color indexed="64"/>
      </top>
      <bottom style="double">
        <color indexed="64"/>
      </bottom>
      <diagonal style="thin">
        <color auto="1"/>
      </diagonal>
    </border>
    <border diagonalDown="1">
      <left style="thin">
        <color auto="1"/>
      </left>
      <right style="thin">
        <color auto="1"/>
      </right>
      <top style="double">
        <color indexed="64"/>
      </top>
      <bottom style="hair">
        <color auto="1"/>
      </bottom>
      <diagonal style="thin">
        <color auto="1"/>
      </diagonal>
    </border>
    <border diagonalDown="1">
      <left style="thin">
        <color indexed="64"/>
      </left>
      <right/>
      <top style="double">
        <color indexed="64"/>
      </top>
      <bottom style="medium">
        <color indexed="64"/>
      </bottom>
      <diagonal style="thin">
        <color indexed="64"/>
      </diagonal>
    </border>
    <border diagonalDown="1">
      <left style="thin">
        <color indexed="64"/>
      </left>
      <right style="medium">
        <color indexed="64"/>
      </right>
      <top style="double">
        <color indexed="64"/>
      </top>
      <bottom style="medium">
        <color indexed="64"/>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left style="medium">
        <color auto="1"/>
      </left>
      <right/>
      <top/>
      <bottom style="hair">
        <color indexed="64"/>
      </bottom>
      <diagonal/>
    </border>
    <border>
      <left style="thin">
        <color indexed="64"/>
      </left>
      <right style="thin">
        <color indexed="64"/>
      </right>
      <top style="double">
        <color indexed="64"/>
      </top>
      <bottom/>
      <diagonal/>
    </border>
    <border>
      <left style="thin">
        <color auto="1"/>
      </left>
      <right/>
      <top style="double">
        <color indexed="64"/>
      </top>
      <bottom/>
      <diagonal/>
    </border>
    <border>
      <left style="thin">
        <color auto="1"/>
      </left>
      <right style="medium">
        <color indexed="64"/>
      </right>
      <top style="double">
        <color indexed="64"/>
      </top>
      <bottom/>
      <diagonal/>
    </border>
    <border>
      <left style="thin">
        <color indexed="64"/>
      </left>
      <right style="thin">
        <color indexed="64"/>
      </right>
      <top style="medium">
        <color indexed="64"/>
      </top>
      <bottom/>
      <diagonal/>
    </border>
    <border>
      <left style="medium">
        <color auto="1"/>
      </left>
      <right style="thin">
        <color auto="1"/>
      </right>
      <top style="double">
        <color indexed="64"/>
      </top>
      <bottom/>
      <diagonal/>
    </border>
    <border>
      <left style="medium">
        <color auto="1"/>
      </left>
      <right style="thin">
        <color auto="1"/>
      </right>
      <top style="double">
        <color indexed="64"/>
      </top>
      <bottom style="thin">
        <color indexed="64"/>
      </bottom>
      <diagonal/>
    </border>
    <border>
      <left style="thin">
        <color auto="1"/>
      </left>
      <right style="medium">
        <color indexed="64"/>
      </right>
      <top style="double">
        <color indexed="64"/>
      </top>
      <bottom style="thin">
        <color indexed="64"/>
      </bottom>
      <diagonal/>
    </border>
  </borders>
  <cellStyleXfs count="6">
    <xf numFmtId="0" fontId="0" fillId="0" borderId="0">
      <alignment vertical="center"/>
    </xf>
    <xf numFmtId="0" fontId="2" fillId="0" borderId="0">
      <alignment vertical="center"/>
    </xf>
    <xf numFmtId="0" fontId="8" fillId="0" borderId="0">
      <alignment vertical="center"/>
    </xf>
    <xf numFmtId="0" fontId="2" fillId="0" borderId="0">
      <alignment vertical="center"/>
    </xf>
    <xf numFmtId="6" fontId="9" fillId="0" borderId="0" applyFont="0" applyFill="0" applyBorder="0" applyAlignment="0" applyProtection="0">
      <alignment vertical="center"/>
    </xf>
    <xf numFmtId="38" fontId="9" fillId="0" borderId="0" applyFont="0" applyFill="0" applyBorder="0" applyAlignment="0" applyProtection="0">
      <alignment vertical="center"/>
    </xf>
  </cellStyleXfs>
  <cellXfs count="775">
    <xf numFmtId="0" fontId="0" fillId="0" borderId="0" xfId="0">
      <alignment vertical="center"/>
    </xf>
    <xf numFmtId="0" fontId="2" fillId="0" borderId="0" xfId="1">
      <alignment vertical="center"/>
    </xf>
    <xf numFmtId="0" fontId="4" fillId="0" borderId="6" xfId="1" applyFont="1" applyBorder="1" applyAlignment="1">
      <alignment horizontal="center" vertical="center"/>
    </xf>
    <xf numFmtId="0" fontId="2" fillId="0" borderId="6" xfId="1" applyBorder="1">
      <alignment vertical="center"/>
    </xf>
    <xf numFmtId="177" fontId="2" fillId="0" borderId="6" xfId="1" applyNumberFormat="1" applyBorder="1">
      <alignment vertical="center"/>
    </xf>
    <xf numFmtId="0" fontId="2" fillId="0" borderId="6" xfId="1" applyBorder="1" applyAlignment="1">
      <alignment vertical="center" wrapText="1" shrinkToFit="1"/>
    </xf>
    <xf numFmtId="0" fontId="2" fillId="0" borderId="6" xfId="1" applyBorder="1" applyAlignment="1">
      <alignment vertical="center" wrapText="1"/>
    </xf>
    <xf numFmtId="0" fontId="2" fillId="0" borderId="5" xfId="1" applyBorder="1">
      <alignment vertical="center"/>
    </xf>
    <xf numFmtId="0" fontId="2" fillId="0" borderId="5" xfId="1" applyBorder="1" applyAlignment="1">
      <alignment vertical="center" wrapText="1"/>
    </xf>
    <xf numFmtId="0" fontId="4" fillId="0" borderId="5" xfId="1" applyFont="1" applyBorder="1" applyAlignment="1">
      <alignment horizontal="center" vertical="center"/>
    </xf>
    <xf numFmtId="177" fontId="2" fillId="0" borderId="5" xfId="1" applyNumberFormat="1" applyBorder="1">
      <alignment vertical="center"/>
    </xf>
    <xf numFmtId="0" fontId="2" fillId="0" borderId="5" xfId="1" applyBorder="1" applyAlignment="1">
      <alignment vertical="center" wrapText="1" shrinkToFit="1"/>
    </xf>
    <xf numFmtId="0" fontId="5" fillId="0" borderId="6" xfId="1" applyFont="1" applyBorder="1" applyAlignment="1">
      <alignment vertical="center" wrapText="1"/>
    </xf>
    <xf numFmtId="0" fontId="3" fillId="0" borderId="6" xfId="1" applyFont="1" applyBorder="1" applyAlignment="1">
      <alignment horizontal="center" vertical="center"/>
    </xf>
    <xf numFmtId="177" fontId="2" fillId="0" borderId="6" xfId="1" applyNumberFormat="1" applyBorder="1" applyAlignment="1">
      <alignment horizontal="right" vertical="center" wrapText="1"/>
    </xf>
    <xf numFmtId="177" fontId="2" fillId="0" borderId="6" xfId="1" applyNumberFormat="1" applyBorder="1" applyAlignment="1">
      <alignment horizontal="right" vertical="center"/>
    </xf>
    <xf numFmtId="0" fontId="2" fillId="2" borderId="0" xfId="1" applyFill="1">
      <alignment vertical="center"/>
    </xf>
    <xf numFmtId="0" fontId="2" fillId="0" borderId="0" xfId="1" applyAlignment="1">
      <alignment vertical="center" wrapText="1"/>
    </xf>
    <xf numFmtId="0" fontId="2" fillId="0" borderId="6" xfId="1" applyBorder="1" applyAlignment="1">
      <alignment vertical="center" shrinkToFit="1"/>
    </xf>
    <xf numFmtId="0" fontId="3" fillId="0" borderId="0" xfId="1" applyFont="1" applyAlignment="1">
      <alignment horizontal="center" vertical="center"/>
    </xf>
    <xf numFmtId="0" fontId="4" fillId="0" borderId="0" xfId="1" applyFont="1" applyAlignment="1">
      <alignment horizontal="center" vertical="center"/>
    </xf>
    <xf numFmtId="177" fontId="2" fillId="0" borderId="0" xfId="1" applyNumberFormat="1">
      <alignment vertical="center"/>
    </xf>
    <xf numFmtId="0" fontId="2" fillId="0" borderId="0" xfId="1" applyAlignment="1">
      <alignment vertical="center" shrinkToFit="1"/>
    </xf>
    <xf numFmtId="0" fontId="2" fillId="0" borderId="1" xfId="1" applyBorder="1" applyAlignment="1">
      <alignment vertical="center" wrapText="1"/>
    </xf>
    <xf numFmtId="0" fontId="2" fillId="0" borderId="1" xfId="1" applyBorder="1">
      <alignment vertical="center"/>
    </xf>
    <xf numFmtId="0" fontId="2" fillId="0" borderId="2" xfId="1" applyBorder="1">
      <alignment vertical="center"/>
    </xf>
    <xf numFmtId="0" fontId="2" fillId="0" borderId="2" xfId="1" applyBorder="1" applyAlignment="1">
      <alignment vertical="center" wrapText="1"/>
    </xf>
    <xf numFmtId="0" fontId="0" fillId="0" borderId="6" xfId="0" applyBorder="1" applyAlignment="1">
      <alignment horizontal="left" vertical="center"/>
    </xf>
    <xf numFmtId="0" fontId="0" fillId="0" borderId="5" xfId="0" applyBorder="1" applyAlignment="1">
      <alignment horizontal="left" vertical="center"/>
    </xf>
    <xf numFmtId="0" fontId="2" fillId="0" borderId="6" xfId="0" applyFont="1" applyBorder="1" applyAlignment="1">
      <alignment horizontal="left" vertical="center"/>
    </xf>
    <xf numFmtId="0" fontId="2" fillId="0" borderId="6" xfId="0" applyFont="1" applyBorder="1" applyAlignment="1">
      <alignment horizontal="left" vertical="center" wrapText="1"/>
    </xf>
    <xf numFmtId="0" fontId="0" fillId="0" borderId="0" xfId="0" applyAlignment="1">
      <alignment horizontal="left" vertical="center"/>
    </xf>
    <xf numFmtId="177" fontId="2" fillId="0" borderId="1" xfId="1" applyNumberFormat="1" applyBorder="1">
      <alignment vertical="center"/>
    </xf>
    <xf numFmtId="176" fontId="2" fillId="0" borderId="1" xfId="1" applyNumberFormat="1" applyBorder="1" applyAlignment="1">
      <alignment horizontal="center" vertical="center"/>
    </xf>
    <xf numFmtId="176" fontId="2" fillId="0" borderId="0" xfId="1" applyNumberFormat="1" applyAlignment="1">
      <alignment horizontal="center" vertical="center"/>
    </xf>
    <xf numFmtId="176" fontId="2" fillId="0" borderId="6" xfId="1" applyNumberFormat="1" applyBorder="1" applyAlignment="1">
      <alignment horizontal="center" vertical="center"/>
    </xf>
    <xf numFmtId="176" fontId="2" fillId="0" borderId="5" xfId="1" applyNumberFormat="1" applyBorder="1" applyAlignment="1">
      <alignment horizontal="center" vertical="center"/>
    </xf>
    <xf numFmtId="0" fontId="0" fillId="0" borderId="6" xfId="0" applyBorder="1" applyAlignment="1">
      <alignment horizontal="left" vertical="center" wrapText="1"/>
    </xf>
    <xf numFmtId="0" fontId="0" fillId="0" borderId="5" xfId="0" applyBorder="1" applyAlignment="1">
      <alignment horizontal="left" vertical="center" wrapText="1"/>
    </xf>
    <xf numFmtId="0" fontId="2" fillId="0" borderId="5" xfId="1" applyBorder="1" applyAlignment="1">
      <alignment vertical="center" shrinkToFit="1"/>
    </xf>
    <xf numFmtId="0" fontId="2" fillId="0" borderId="6" xfId="1" applyBorder="1" applyAlignment="1">
      <alignment horizontal="center" vertical="center" wrapText="1"/>
    </xf>
    <xf numFmtId="177" fontId="2" fillId="0" borderId="6" xfId="1" applyNumberFormat="1" applyBorder="1" applyAlignment="1">
      <alignment vertical="center" wrapText="1"/>
    </xf>
    <xf numFmtId="0" fontId="3" fillId="0" borderId="5" xfId="1" applyFont="1" applyBorder="1" applyAlignment="1">
      <alignment horizontal="center" vertical="center"/>
    </xf>
    <xf numFmtId="0" fontId="4" fillId="0" borderId="7" xfId="1" applyFont="1" applyBorder="1" applyAlignment="1">
      <alignment horizontal="center" vertical="center"/>
    </xf>
    <xf numFmtId="178" fontId="2" fillId="0" borderId="6" xfId="4" applyNumberFormat="1" applyFont="1" applyBorder="1">
      <alignment vertical="center"/>
    </xf>
    <xf numFmtId="0" fontId="2" fillId="2" borderId="6" xfId="1" applyFill="1" applyBorder="1">
      <alignment vertical="center"/>
    </xf>
    <xf numFmtId="0" fontId="7" fillId="0" borderId="6" xfId="1" applyFont="1" applyBorder="1">
      <alignment vertical="center"/>
    </xf>
    <xf numFmtId="0" fontId="2" fillId="2" borderId="6" xfId="1" applyFill="1" applyBorder="1" applyAlignment="1">
      <alignment vertical="center" wrapText="1"/>
    </xf>
    <xf numFmtId="0" fontId="7" fillId="0" borderId="6" xfId="1" applyFont="1" applyBorder="1" applyAlignment="1">
      <alignment horizontal="left" vertical="center" wrapText="1" indent="1"/>
    </xf>
    <xf numFmtId="0" fontId="3" fillId="0" borderId="4" xfId="1" applyFont="1" applyBorder="1" applyAlignment="1">
      <alignment horizontal="center" vertical="center"/>
    </xf>
    <xf numFmtId="0" fontId="4" fillId="0" borderId="4" xfId="1" applyFont="1" applyBorder="1" applyAlignment="1">
      <alignment horizontal="center" vertical="center"/>
    </xf>
    <xf numFmtId="176" fontId="2" fillId="0" borderId="4" xfId="1" applyNumberFormat="1" applyBorder="1" applyAlignment="1">
      <alignment horizontal="center" vertical="center"/>
    </xf>
    <xf numFmtId="0" fontId="2" fillId="0" borderId="4" xfId="1" applyBorder="1">
      <alignment vertical="center"/>
    </xf>
    <xf numFmtId="177" fontId="2" fillId="0" borderId="4" xfId="1" applyNumberFormat="1" applyBorder="1">
      <alignment vertical="center"/>
    </xf>
    <xf numFmtId="0" fontId="2" fillId="0" borderId="4" xfId="1" applyBorder="1" applyAlignment="1">
      <alignment vertical="center" shrinkToFit="1"/>
    </xf>
    <xf numFmtId="0" fontId="3" fillId="0" borderId="3" xfId="1" applyFont="1" applyBorder="1" applyAlignment="1">
      <alignment horizontal="center" vertical="center"/>
    </xf>
    <xf numFmtId="0" fontId="4" fillId="0" borderId="3" xfId="1" applyFont="1" applyBorder="1" applyAlignment="1">
      <alignment horizontal="center" vertical="center"/>
    </xf>
    <xf numFmtId="176" fontId="2" fillId="0" borderId="3" xfId="1" applyNumberFormat="1" applyBorder="1" applyAlignment="1">
      <alignment horizontal="center" vertical="center"/>
    </xf>
    <xf numFmtId="0" fontId="2" fillId="0" borderId="3" xfId="1" applyBorder="1">
      <alignment vertical="center"/>
    </xf>
    <xf numFmtId="177" fontId="2" fillId="0" borderId="3" xfId="1" applyNumberFormat="1" applyBorder="1">
      <alignment vertical="center"/>
    </xf>
    <xf numFmtId="0" fontId="0" fillId="0" borderId="3" xfId="0" applyBorder="1" applyAlignment="1">
      <alignment horizontal="left" vertical="center"/>
    </xf>
    <xf numFmtId="57" fontId="4" fillId="0" borderId="6" xfId="1" applyNumberFormat="1" applyFont="1" applyBorder="1" applyAlignment="1">
      <alignment horizontal="center" vertical="center"/>
    </xf>
    <xf numFmtId="0" fontId="2" fillId="0" borderId="3" xfId="1" applyBorder="1" applyAlignment="1">
      <alignment vertical="center" wrapText="1" shrinkToFit="1"/>
    </xf>
    <xf numFmtId="0" fontId="0" fillId="0" borderId="4" xfId="0" applyBorder="1" applyAlignment="1">
      <alignment horizontal="left" vertical="center"/>
    </xf>
    <xf numFmtId="0" fontId="2" fillId="0" borderId="3" xfId="0" applyFont="1" applyBorder="1" applyAlignment="1">
      <alignment horizontal="left" vertical="center" wrapText="1"/>
    </xf>
    <xf numFmtId="0" fontId="2" fillId="0" borderId="3" xfId="0" applyFont="1" applyBorder="1" applyAlignment="1">
      <alignment horizontal="left" vertical="center"/>
    </xf>
    <xf numFmtId="0" fontId="2" fillId="0" borderId="4" xfId="1" applyBorder="1" applyAlignment="1">
      <alignment vertical="center" wrapText="1"/>
    </xf>
    <xf numFmtId="0" fontId="2" fillId="0" borderId="4" xfId="0" applyFont="1" applyBorder="1" applyAlignment="1">
      <alignment horizontal="left" vertical="center"/>
    </xf>
    <xf numFmtId="177" fontId="2" fillId="0" borderId="3" xfId="1" applyNumberFormat="1" applyBorder="1" applyAlignment="1">
      <alignment horizontal="right" vertical="center" wrapText="1"/>
    </xf>
    <xf numFmtId="0" fontId="2" fillId="0" borderId="4" xfId="1" applyBorder="1" applyAlignment="1">
      <alignment vertical="center" wrapText="1" shrinkToFit="1"/>
    </xf>
    <xf numFmtId="0" fontId="2" fillId="0" borderId="3" xfId="1" applyBorder="1" applyAlignment="1">
      <alignment vertical="center" wrapText="1"/>
    </xf>
    <xf numFmtId="177" fontId="2" fillId="0" borderId="4" xfId="1" applyNumberFormat="1" applyBorder="1" applyAlignment="1">
      <alignment horizontal="right" vertical="center"/>
    </xf>
    <xf numFmtId="0" fontId="2" fillId="0" borderId="4" xfId="1" applyBorder="1" applyAlignment="1">
      <alignment horizontal="center" vertical="center" wrapText="1"/>
    </xf>
    <xf numFmtId="0" fontId="2" fillId="0" borderId="3" xfId="1" applyBorder="1" applyAlignment="1">
      <alignment horizontal="center" vertical="center" wrapText="1"/>
    </xf>
    <xf numFmtId="0" fontId="2" fillId="2" borderId="3" xfId="1" applyFill="1" applyBorder="1">
      <alignment vertical="center"/>
    </xf>
    <xf numFmtId="0" fontId="2" fillId="2" borderId="3" xfId="1" applyFill="1" applyBorder="1" applyAlignment="1">
      <alignment vertical="center" wrapText="1"/>
    </xf>
    <xf numFmtId="0" fontId="2" fillId="2" borderId="4" xfId="1" applyFill="1" applyBorder="1">
      <alignment vertical="center"/>
    </xf>
    <xf numFmtId="0" fontId="2" fillId="2" borderId="4" xfId="1" applyFill="1" applyBorder="1" applyAlignment="1">
      <alignment vertical="center" wrapText="1"/>
    </xf>
    <xf numFmtId="0" fontId="3" fillId="0" borderId="1" xfId="1" applyFont="1" applyBorder="1" applyAlignment="1">
      <alignment horizontal="center" vertical="center"/>
    </xf>
    <xf numFmtId="0" fontId="4" fillId="0" borderId="1" xfId="1" applyFont="1" applyBorder="1" applyAlignment="1">
      <alignment horizontal="center" vertical="center"/>
    </xf>
    <xf numFmtId="0" fontId="0" fillId="0" borderId="1" xfId="0" applyBorder="1" applyAlignment="1">
      <alignment horizontal="left" vertical="center"/>
    </xf>
    <xf numFmtId="0" fontId="2" fillId="0" borderId="1" xfId="1" applyBorder="1" applyAlignment="1">
      <alignment vertical="center" wrapText="1" shrinkToFit="1"/>
    </xf>
    <xf numFmtId="176" fontId="2" fillId="0" borderId="7" xfId="1" applyNumberFormat="1" applyBorder="1" applyAlignment="1">
      <alignment horizontal="center" vertical="center"/>
    </xf>
    <xf numFmtId="0" fontId="2" fillId="0" borderId="7" xfId="1" applyBorder="1">
      <alignment vertical="center"/>
    </xf>
    <xf numFmtId="177" fontId="2" fillId="0" borderId="7" xfId="1" applyNumberFormat="1" applyBorder="1">
      <alignment vertical="center"/>
    </xf>
    <xf numFmtId="0" fontId="0" fillId="0" borderId="7" xfId="0" applyBorder="1" applyAlignment="1">
      <alignment horizontal="left" vertical="center" wrapText="1"/>
    </xf>
    <xf numFmtId="0" fontId="2" fillId="0" borderId="7" xfId="1" applyBorder="1" applyAlignment="1">
      <alignment vertical="center" wrapText="1" shrinkToFit="1"/>
    </xf>
    <xf numFmtId="0" fontId="2" fillId="0" borderId="7" xfId="1" applyBorder="1" applyAlignment="1">
      <alignment vertical="center" wrapText="1"/>
    </xf>
    <xf numFmtId="0" fontId="2" fillId="3" borderId="0" xfId="3" applyFill="1">
      <alignment vertical="center"/>
    </xf>
    <xf numFmtId="0" fontId="2" fillId="0" borderId="5" xfId="1" applyBorder="1" applyAlignment="1">
      <alignment horizontal="center" vertical="center" wrapText="1"/>
    </xf>
    <xf numFmtId="0" fontId="0" fillId="0" borderId="6" xfId="0" applyBorder="1">
      <alignment vertical="center"/>
    </xf>
    <xf numFmtId="0" fontId="0" fillId="0" borderId="6" xfId="0" applyBorder="1" applyAlignment="1">
      <alignment vertical="center" wrapText="1"/>
    </xf>
    <xf numFmtId="0" fontId="2" fillId="0" borderId="5" xfId="0" applyFont="1" applyBorder="1" applyAlignment="1">
      <alignment horizontal="left" vertical="center"/>
    </xf>
    <xf numFmtId="0" fontId="2" fillId="0" borderId="5" xfId="0" applyFont="1" applyBorder="1" applyAlignment="1">
      <alignment horizontal="left" vertical="center" wrapText="1"/>
    </xf>
    <xf numFmtId="0" fontId="2" fillId="0" borderId="12" xfId="1" applyBorder="1">
      <alignment vertical="center"/>
    </xf>
    <xf numFmtId="0" fontId="3" fillId="0" borderId="13" xfId="1" applyFont="1" applyBorder="1" applyAlignment="1">
      <alignment horizontal="center" vertical="center"/>
    </xf>
    <xf numFmtId="0" fontId="0" fillId="0" borderId="7" xfId="0" applyBorder="1" applyAlignment="1">
      <alignment horizontal="left" vertical="center"/>
    </xf>
    <xf numFmtId="0" fontId="2" fillId="0" borderId="7" xfId="1" applyBorder="1" applyAlignment="1">
      <alignment vertical="center" shrinkToFit="1"/>
    </xf>
    <xf numFmtId="0" fontId="2" fillId="0" borderId="14" xfId="1" applyBorder="1">
      <alignment vertical="center"/>
    </xf>
    <xf numFmtId="0" fontId="3" fillId="0" borderId="15" xfId="1" applyFont="1" applyBorder="1" applyAlignment="1">
      <alignment horizontal="center" vertical="center"/>
    </xf>
    <xf numFmtId="0" fontId="2" fillId="0" borderId="16" xfId="1" applyBorder="1">
      <alignment vertical="center"/>
    </xf>
    <xf numFmtId="0" fontId="2" fillId="0" borderId="16" xfId="1" applyBorder="1" applyAlignment="1">
      <alignment horizontal="center" vertical="center" wrapText="1"/>
    </xf>
    <xf numFmtId="0" fontId="2" fillId="0" borderId="17" xfId="1" applyBorder="1">
      <alignment vertical="center"/>
    </xf>
    <xf numFmtId="0" fontId="2" fillId="0" borderId="17" xfId="1" applyBorder="1" applyAlignment="1">
      <alignment vertical="center" wrapText="1"/>
    </xf>
    <xf numFmtId="0" fontId="2" fillId="0" borderId="18" xfId="1" applyBorder="1">
      <alignment vertical="center"/>
    </xf>
    <xf numFmtId="0" fontId="3" fillId="0" borderId="15" xfId="0" applyFont="1" applyBorder="1" applyAlignment="1">
      <alignment horizontal="center" vertical="center"/>
    </xf>
    <xf numFmtId="0" fontId="2" fillId="2" borderId="5" xfId="1" applyFill="1" applyBorder="1">
      <alignment vertical="center"/>
    </xf>
    <xf numFmtId="0" fontId="2" fillId="2" borderId="5" xfId="1" applyFill="1" applyBorder="1" applyAlignment="1">
      <alignment vertical="center" wrapText="1"/>
    </xf>
    <xf numFmtId="0" fontId="2" fillId="0" borderId="16" xfId="1" applyBorder="1" applyAlignment="1">
      <alignment vertical="center" wrapText="1"/>
    </xf>
    <xf numFmtId="0" fontId="2" fillId="0" borderId="18" xfId="1" applyBorder="1" applyAlignment="1">
      <alignment vertical="center" wrapText="1"/>
    </xf>
    <xf numFmtId="0" fontId="2" fillId="2" borderId="16" xfId="1" applyFill="1" applyBorder="1" applyAlignment="1">
      <alignment vertical="center" wrapText="1"/>
    </xf>
    <xf numFmtId="0" fontId="2" fillId="3" borderId="6" xfId="3" applyFill="1" applyBorder="1">
      <alignment vertical="center"/>
    </xf>
    <xf numFmtId="0" fontId="2" fillId="3" borderId="6" xfId="3" applyFill="1" applyBorder="1" applyAlignment="1">
      <alignment vertical="center" wrapText="1"/>
    </xf>
    <xf numFmtId="0" fontId="2" fillId="3" borderId="16" xfId="3" applyFill="1" applyBorder="1" applyAlignment="1">
      <alignment vertical="center" wrapText="1"/>
    </xf>
    <xf numFmtId="0" fontId="3" fillId="0" borderId="19" xfId="1" applyFont="1" applyBorder="1" applyAlignment="1">
      <alignment horizontal="center" vertical="center"/>
    </xf>
    <xf numFmtId="0" fontId="2" fillId="0" borderId="20" xfId="1" applyBorder="1">
      <alignment vertical="center"/>
    </xf>
    <xf numFmtId="0" fontId="4" fillId="2" borderId="5" xfId="1" applyFont="1" applyFill="1" applyBorder="1" applyAlignment="1">
      <alignment horizontal="center" vertical="center"/>
    </xf>
    <xf numFmtId="0" fontId="2" fillId="0" borderId="20" xfId="1" applyBorder="1" applyAlignment="1">
      <alignment vertical="center" wrapText="1"/>
    </xf>
    <xf numFmtId="0" fontId="2" fillId="0" borderId="21" xfId="1" applyBorder="1">
      <alignment vertical="center"/>
    </xf>
    <xf numFmtId="0" fontId="2" fillId="0" borderId="21" xfId="1" applyBorder="1" applyAlignment="1">
      <alignment vertical="center" wrapText="1"/>
    </xf>
    <xf numFmtId="0" fontId="2" fillId="0" borderId="22" xfId="1" applyBorder="1">
      <alignment vertical="center"/>
    </xf>
    <xf numFmtId="0" fontId="2" fillId="0" borderId="23" xfId="1" applyBorder="1">
      <alignment vertical="center"/>
    </xf>
    <xf numFmtId="0" fontId="0" fillId="0" borderId="6" xfId="0" applyBorder="1" applyAlignment="1">
      <alignment horizontal="right" vertical="center"/>
    </xf>
    <xf numFmtId="57" fontId="4" fillId="0" borderId="5" xfId="1" applyNumberFormat="1" applyFont="1" applyBorder="1" applyAlignment="1">
      <alignment horizontal="center" vertical="center"/>
    </xf>
    <xf numFmtId="0" fontId="3" fillId="4" borderId="2" xfId="0" applyFont="1" applyFill="1" applyBorder="1" applyAlignment="1">
      <alignment horizontal="center" vertical="center"/>
    </xf>
    <xf numFmtId="0" fontId="3" fillId="4" borderId="2" xfId="1" applyFont="1" applyFill="1" applyBorder="1" applyAlignment="1">
      <alignment horizontal="center" vertical="center" shrinkToFit="1"/>
    </xf>
    <xf numFmtId="0" fontId="3" fillId="0" borderId="26" xfId="1" applyFont="1" applyBorder="1" applyAlignment="1">
      <alignment horizontal="center" vertical="center"/>
    </xf>
    <xf numFmtId="0" fontId="4" fillId="0" borderId="27" xfId="1" applyFont="1" applyBorder="1" applyAlignment="1">
      <alignment horizontal="center" vertical="center"/>
    </xf>
    <xf numFmtId="176" fontId="2" fillId="0" borderId="27" xfId="1" applyNumberFormat="1" applyBorder="1" applyAlignment="1">
      <alignment horizontal="center" vertical="center"/>
    </xf>
    <xf numFmtId="0" fontId="2" fillId="0" borderId="27" xfId="1" applyBorder="1">
      <alignment vertical="center"/>
    </xf>
    <xf numFmtId="177" fontId="2" fillId="0" borderId="27" xfId="1" applyNumberFormat="1" applyBorder="1">
      <alignment vertical="center"/>
    </xf>
    <xf numFmtId="0" fontId="0" fillId="0" borderId="27" xfId="0" applyBorder="1" applyAlignment="1">
      <alignment horizontal="left" vertical="center" wrapText="1"/>
    </xf>
    <xf numFmtId="0" fontId="2" fillId="0" borderId="27" xfId="1" applyBorder="1" applyAlignment="1">
      <alignment vertical="center" wrapText="1" shrinkToFit="1"/>
    </xf>
    <xf numFmtId="0" fontId="3" fillId="0" borderId="15" xfId="1" applyFont="1" applyBorder="1" applyAlignment="1">
      <alignment horizontal="center" vertical="center" wrapText="1"/>
    </xf>
    <xf numFmtId="0" fontId="3" fillId="0" borderId="6" xfId="1" applyFont="1" applyBorder="1" applyAlignment="1">
      <alignment horizontal="center" vertical="center" wrapText="1"/>
    </xf>
    <xf numFmtId="0" fontId="0" fillId="0" borderId="6" xfId="0" applyBorder="1" applyAlignment="1">
      <alignment horizontal="right" vertical="center" wrapText="1"/>
    </xf>
    <xf numFmtId="0" fontId="0" fillId="0" borderId="27" xfId="0" applyBorder="1" applyAlignment="1">
      <alignment horizontal="right" vertical="center" wrapText="1"/>
    </xf>
    <xf numFmtId="0" fontId="0" fillId="0" borderId="5" xfId="0" applyBorder="1" applyAlignment="1">
      <alignment horizontal="right" vertical="center"/>
    </xf>
    <xf numFmtId="0" fontId="0" fillId="0" borderId="5" xfId="0" applyBorder="1" applyAlignment="1">
      <alignment horizontal="right" vertical="center" wrapText="1"/>
    </xf>
    <xf numFmtId="0" fontId="2" fillId="0" borderId="6" xfId="1" applyBorder="1" applyAlignment="1">
      <alignment horizontal="right" vertical="center" wrapText="1" shrinkToFit="1"/>
    </xf>
    <xf numFmtId="0" fontId="0" fillId="0" borderId="4" xfId="0" applyBorder="1" applyAlignment="1">
      <alignment horizontal="right" vertical="center"/>
    </xf>
    <xf numFmtId="0" fontId="0" fillId="0" borderId="7" xfId="0" applyBorder="1" applyAlignment="1">
      <alignment horizontal="right" vertical="center" wrapText="1"/>
    </xf>
    <xf numFmtId="0" fontId="2" fillId="0" borderId="6" xfId="0" applyFont="1" applyBorder="1" applyAlignment="1">
      <alignment horizontal="right" vertical="center" wrapText="1"/>
    </xf>
    <xf numFmtId="0" fontId="2" fillId="0" borderId="6" xfId="0" applyFont="1" applyBorder="1" applyAlignment="1">
      <alignment horizontal="right" vertical="center"/>
    </xf>
    <xf numFmtId="0" fontId="2" fillId="0" borderId="7" xfId="1" applyBorder="1" applyAlignment="1">
      <alignment horizontal="right" vertical="center" wrapText="1" shrinkToFit="1"/>
    </xf>
    <xf numFmtId="0" fontId="2" fillId="0" borderId="6" xfId="1" applyBorder="1" applyAlignment="1">
      <alignment horizontal="right" vertical="center" shrinkToFit="1"/>
    </xf>
    <xf numFmtId="0" fontId="2" fillId="0" borderId="5" xfId="1" applyBorder="1" applyAlignment="1">
      <alignment horizontal="right" vertical="center" wrapText="1" shrinkToFit="1"/>
    </xf>
    <xf numFmtId="0" fontId="2" fillId="0" borderId="4" xfId="1" applyBorder="1" applyAlignment="1">
      <alignment horizontal="right" vertical="center" wrapText="1" shrinkToFit="1"/>
    </xf>
    <xf numFmtId="0" fontId="2" fillId="0" borderId="3" xfId="1" applyBorder="1" applyAlignment="1">
      <alignment horizontal="right" vertical="center" wrapText="1" shrinkToFit="1"/>
    </xf>
    <xf numFmtId="0" fontId="2" fillId="0" borderId="1" xfId="1" applyBorder="1" applyAlignment="1">
      <alignment horizontal="right" vertical="center" wrapText="1" shrinkToFit="1"/>
    </xf>
    <xf numFmtId="0" fontId="2" fillId="0" borderId="0" xfId="1" applyAlignment="1">
      <alignment horizontal="right" vertical="center" shrinkToFit="1"/>
    </xf>
    <xf numFmtId="0" fontId="2" fillId="0" borderId="5" xfId="0" applyFont="1" applyBorder="1" applyAlignment="1">
      <alignment horizontal="right" vertical="center"/>
    </xf>
    <xf numFmtId="0" fontId="2" fillId="0" borderId="5" xfId="1" applyBorder="1" applyAlignment="1">
      <alignment horizontal="right" vertical="center" shrinkToFit="1"/>
    </xf>
    <xf numFmtId="0" fontId="2" fillId="0" borderId="28" xfId="1" applyBorder="1">
      <alignment vertical="center"/>
    </xf>
    <xf numFmtId="0" fontId="2" fillId="0" borderId="27" xfId="1" applyBorder="1" applyAlignment="1">
      <alignment horizontal="center" vertical="center" wrapText="1"/>
    </xf>
    <xf numFmtId="0" fontId="2" fillId="0" borderId="30" xfId="1" applyBorder="1" applyAlignment="1">
      <alignment horizontal="center" vertical="center" wrapText="1"/>
    </xf>
    <xf numFmtId="0" fontId="2" fillId="0" borderId="4" xfId="0" applyFont="1" applyBorder="1" applyAlignment="1">
      <alignment horizontal="right" vertical="center"/>
    </xf>
    <xf numFmtId="0" fontId="0" fillId="0" borderId="3" xfId="0" applyBorder="1" applyAlignment="1">
      <alignment horizontal="right" vertical="center"/>
    </xf>
    <xf numFmtId="0" fontId="2" fillId="0" borderId="5" xfId="0" applyFont="1" applyBorder="1" applyAlignment="1">
      <alignment horizontal="right" vertical="center" wrapText="1"/>
    </xf>
    <xf numFmtId="0" fontId="0" fillId="0" borderId="0" xfId="0" applyAlignment="1">
      <alignment horizontal="right" vertical="center"/>
    </xf>
    <xf numFmtId="0" fontId="2" fillId="0" borderId="28" xfId="1" applyBorder="1" applyAlignment="1">
      <alignment vertical="center" wrapText="1"/>
    </xf>
    <xf numFmtId="0" fontId="2" fillId="0" borderId="31" xfId="1" applyBorder="1">
      <alignment vertical="center"/>
    </xf>
    <xf numFmtId="0" fontId="2" fillId="0" borderId="6" xfId="1" applyBorder="1" applyAlignment="1">
      <alignment horizontal="left" vertical="center"/>
    </xf>
    <xf numFmtId="177" fontId="2" fillId="0" borderId="6" xfId="1" applyNumberFormat="1" applyBorder="1" applyAlignment="1">
      <alignment horizontal="center" vertical="center"/>
    </xf>
    <xf numFmtId="0" fontId="2" fillId="4" borderId="2" xfId="0" applyFont="1" applyFill="1" applyBorder="1" applyAlignment="1">
      <alignment horizontal="center" vertical="center"/>
    </xf>
    <xf numFmtId="0" fontId="2" fillId="4" borderId="2" xfId="1" applyFill="1" applyBorder="1" applyAlignment="1">
      <alignment horizontal="center" vertical="center" shrinkToFit="1"/>
    </xf>
    <xf numFmtId="0" fontId="11" fillId="0" borderId="0" xfId="0" applyFont="1" applyAlignment="1">
      <alignment vertical="center" wrapText="1"/>
    </xf>
    <xf numFmtId="0" fontId="2" fillId="0" borderId="27" xfId="1" applyBorder="1" applyAlignment="1">
      <alignment horizontal="right" vertical="center" shrinkToFit="1"/>
    </xf>
    <xf numFmtId="0" fontId="2" fillId="0" borderId="27" xfId="1" applyBorder="1" applyAlignment="1">
      <alignment vertical="center" wrapText="1"/>
    </xf>
    <xf numFmtId="0" fontId="2" fillId="0" borderId="30" xfId="1" applyBorder="1">
      <alignment vertical="center"/>
    </xf>
    <xf numFmtId="0" fontId="2" fillId="0" borderId="27" xfId="1" applyBorder="1" applyAlignment="1">
      <alignment horizontal="right" vertical="center" wrapText="1" shrinkToFit="1"/>
    </xf>
    <xf numFmtId="0" fontId="2" fillId="0" borderId="0" xfId="1" applyAlignment="1">
      <alignment horizontal="center" vertical="center" wrapText="1"/>
    </xf>
    <xf numFmtId="0" fontId="2" fillId="0" borderId="30" xfId="1" applyBorder="1" applyAlignment="1">
      <alignment vertical="center" wrapText="1"/>
    </xf>
    <xf numFmtId="0" fontId="0" fillId="0" borderId="7" xfId="0" applyBorder="1" applyAlignment="1">
      <alignment horizontal="right" vertical="center"/>
    </xf>
    <xf numFmtId="0" fontId="0" fillId="0" borderId="1" xfId="0" applyBorder="1" applyAlignment="1">
      <alignment horizontal="right" vertical="center"/>
    </xf>
    <xf numFmtId="0" fontId="2" fillId="0" borderId="7" xfId="1" applyBorder="1" applyAlignment="1">
      <alignment horizontal="right" vertical="center" shrinkToFit="1"/>
    </xf>
    <xf numFmtId="0" fontId="2" fillId="0" borderId="3" xfId="0" applyFont="1" applyBorder="1" applyAlignment="1">
      <alignment horizontal="right" vertical="center" wrapText="1"/>
    </xf>
    <xf numFmtId="0" fontId="2" fillId="0" borderId="3" xfId="0" applyFont="1" applyBorder="1" applyAlignment="1">
      <alignment horizontal="right" vertical="center"/>
    </xf>
    <xf numFmtId="0" fontId="2" fillId="0" borderId="4" xfId="1" applyBorder="1" applyAlignment="1">
      <alignment horizontal="right" vertical="center" shrinkToFit="1"/>
    </xf>
    <xf numFmtId="0" fontId="2" fillId="0" borderId="4" xfId="0" applyFont="1" applyBorder="1" applyAlignment="1">
      <alignment horizontal="right" vertical="center" wrapText="1"/>
    </xf>
    <xf numFmtId="0" fontId="0" fillId="0" borderId="27" xfId="0" applyBorder="1" applyAlignment="1">
      <alignment horizontal="left" vertical="center"/>
    </xf>
    <xf numFmtId="0" fontId="0" fillId="0" borderId="27" xfId="0" applyBorder="1" applyAlignment="1">
      <alignment horizontal="right" vertical="center"/>
    </xf>
    <xf numFmtId="14" fontId="4" fillId="0" borderId="6" xfId="1" applyNumberFormat="1" applyFont="1" applyBorder="1" applyAlignment="1">
      <alignment horizontal="center" vertical="center"/>
    </xf>
    <xf numFmtId="0" fontId="2" fillId="3" borderId="27" xfId="3" applyFill="1" applyBorder="1">
      <alignment vertical="center"/>
    </xf>
    <xf numFmtId="0" fontId="2" fillId="3" borderId="27" xfId="3" applyFill="1" applyBorder="1" applyAlignment="1">
      <alignment vertical="center" wrapText="1"/>
    </xf>
    <xf numFmtId="0" fontId="3" fillId="0" borderId="32" xfId="1" applyFont="1" applyBorder="1" applyAlignment="1">
      <alignment horizontal="center" vertical="center"/>
    </xf>
    <xf numFmtId="0" fontId="4" fillId="0" borderId="33" xfId="1" applyFont="1" applyBorder="1" applyAlignment="1">
      <alignment horizontal="center" vertical="center"/>
    </xf>
    <xf numFmtId="176" fontId="2" fillId="0" borderId="33" xfId="1" applyNumberFormat="1" applyBorder="1" applyAlignment="1">
      <alignment horizontal="center" vertical="center"/>
    </xf>
    <xf numFmtId="0" fontId="2" fillId="0" borderId="33" xfId="1" applyBorder="1">
      <alignment vertical="center"/>
    </xf>
    <xf numFmtId="177" fontId="2" fillId="0" borderId="33" xfId="1" applyNumberFormat="1" applyBorder="1">
      <alignment vertical="center"/>
    </xf>
    <xf numFmtId="0" fontId="0" fillId="0" borderId="33" xfId="0" applyBorder="1" applyAlignment="1">
      <alignment horizontal="left" vertical="center"/>
    </xf>
    <xf numFmtId="0" fontId="2" fillId="0" borderId="33" xfId="1" applyBorder="1" applyAlignment="1">
      <alignment vertical="center" wrapText="1" shrinkToFit="1"/>
    </xf>
    <xf numFmtId="0" fontId="3" fillId="0" borderId="34" xfId="1" applyFont="1" applyBorder="1" applyAlignment="1">
      <alignment horizontal="center" vertical="center"/>
    </xf>
    <xf numFmtId="0" fontId="4" fillId="0" borderId="28" xfId="1" applyFont="1" applyBorder="1" applyAlignment="1">
      <alignment horizontal="center" vertical="center"/>
    </xf>
    <xf numFmtId="176" fontId="2" fillId="0" borderId="28" xfId="1" applyNumberFormat="1" applyBorder="1" applyAlignment="1">
      <alignment horizontal="center" vertical="center"/>
    </xf>
    <xf numFmtId="177" fontId="2" fillId="0" borderId="28" xfId="1" applyNumberFormat="1" applyBorder="1">
      <alignment vertical="center"/>
    </xf>
    <xf numFmtId="0" fontId="0" fillId="0" borderId="28" xfId="0" applyBorder="1" applyAlignment="1">
      <alignment horizontal="left" vertical="center"/>
    </xf>
    <xf numFmtId="0" fontId="2" fillId="0" borderId="28" xfId="1" applyBorder="1" applyAlignment="1">
      <alignment vertical="center" wrapText="1" shrinkToFit="1"/>
    </xf>
    <xf numFmtId="0" fontId="3" fillId="0" borderId="35" xfId="1" applyFont="1" applyBorder="1" applyAlignment="1">
      <alignment horizontal="center" vertical="center"/>
    </xf>
    <xf numFmtId="0" fontId="4" fillId="0" borderId="36" xfId="1" applyFont="1" applyBorder="1" applyAlignment="1">
      <alignment horizontal="center" vertical="center"/>
    </xf>
    <xf numFmtId="176" fontId="2" fillId="0" borderId="36" xfId="1" applyNumberFormat="1" applyBorder="1" applyAlignment="1">
      <alignment horizontal="center" vertical="center"/>
    </xf>
    <xf numFmtId="0" fontId="2" fillId="0" borderId="36" xfId="1" applyBorder="1">
      <alignment vertical="center"/>
    </xf>
    <xf numFmtId="177" fontId="2" fillId="0" borderId="36" xfId="1" applyNumberFormat="1" applyBorder="1">
      <alignment vertical="center"/>
    </xf>
    <xf numFmtId="0" fontId="0" fillId="0" borderId="36" xfId="0" applyBorder="1" applyAlignment="1">
      <alignment horizontal="left" vertical="center"/>
    </xf>
    <xf numFmtId="0" fontId="2" fillId="0" borderId="36" xfId="1" applyBorder="1" applyAlignment="1">
      <alignment vertical="center" wrapText="1" shrinkToFit="1"/>
    </xf>
    <xf numFmtId="0" fontId="2" fillId="0" borderId="37" xfId="1" applyBorder="1">
      <alignment vertical="center"/>
    </xf>
    <xf numFmtId="0" fontId="2" fillId="0" borderId="17" xfId="1" applyBorder="1" applyAlignment="1">
      <alignment horizontal="center" vertical="center" wrapText="1"/>
    </xf>
    <xf numFmtId="0" fontId="2" fillId="0" borderId="38" xfId="1" applyBorder="1">
      <alignment vertical="center"/>
    </xf>
    <xf numFmtId="0" fontId="3" fillId="0" borderId="21" xfId="1" applyFont="1" applyBorder="1" applyAlignment="1">
      <alignment horizontal="center" vertical="center"/>
    </xf>
    <xf numFmtId="0" fontId="4" fillId="0" borderId="21" xfId="1" applyFont="1" applyBorder="1" applyAlignment="1">
      <alignment horizontal="center" vertical="center"/>
    </xf>
    <xf numFmtId="176" fontId="2" fillId="0" borderId="21" xfId="1" applyNumberFormat="1" applyBorder="1" applyAlignment="1">
      <alignment horizontal="center" vertical="center"/>
    </xf>
    <xf numFmtId="177" fontId="2" fillId="0" borderId="21" xfId="1" applyNumberFormat="1" applyBorder="1">
      <alignment vertical="center"/>
    </xf>
    <xf numFmtId="0" fontId="2" fillId="0" borderId="21" xfId="0" applyFont="1" applyBorder="1" applyAlignment="1">
      <alignment horizontal="left" vertical="center"/>
    </xf>
    <xf numFmtId="0" fontId="2" fillId="0" borderId="21" xfId="0" applyFont="1" applyBorder="1" applyAlignment="1">
      <alignment horizontal="right" vertical="center"/>
    </xf>
    <xf numFmtId="0" fontId="2" fillId="0" borderId="21" xfId="1" applyBorder="1" applyAlignment="1">
      <alignment horizontal="right" vertical="center" wrapText="1" shrinkToFit="1"/>
    </xf>
    <xf numFmtId="0" fontId="2" fillId="0" borderId="40" xfId="1" applyBorder="1" applyAlignment="1">
      <alignment horizontal="center" vertical="center"/>
    </xf>
    <xf numFmtId="0" fontId="2" fillId="0" borderId="41" xfId="1" applyBorder="1" applyAlignment="1">
      <alignment horizontal="center" vertical="center"/>
    </xf>
    <xf numFmtId="0" fontId="2" fillId="0" borderId="42" xfId="1" applyBorder="1">
      <alignment vertical="center"/>
    </xf>
    <xf numFmtId="0" fontId="2" fillId="0" borderId="43" xfId="1" applyBorder="1">
      <alignment vertical="center"/>
    </xf>
    <xf numFmtId="0" fontId="0" fillId="0" borderId="16" xfId="0" applyBorder="1">
      <alignment vertical="center"/>
    </xf>
    <xf numFmtId="0" fontId="0" fillId="0" borderId="16" xfId="0" applyBorder="1" applyAlignment="1">
      <alignment vertical="center" wrapText="1"/>
    </xf>
    <xf numFmtId="0" fontId="2" fillId="2" borderId="43" xfId="1" applyFill="1" applyBorder="1">
      <alignment vertical="center"/>
    </xf>
    <xf numFmtId="0" fontId="2" fillId="0" borderId="43" xfId="1" applyBorder="1" applyAlignment="1">
      <alignment vertical="center" wrapText="1"/>
    </xf>
    <xf numFmtId="0" fontId="0" fillId="0" borderId="20" xfId="0" applyBorder="1">
      <alignment vertical="center"/>
    </xf>
    <xf numFmtId="0" fontId="2" fillId="0" borderId="16" xfId="1" applyBorder="1" applyAlignment="1">
      <alignment horizontal="right" vertical="center"/>
    </xf>
    <xf numFmtId="176" fontId="2" fillId="0" borderId="44" xfId="1" applyNumberFormat="1" applyBorder="1" applyAlignment="1">
      <alignment horizontal="center" vertical="center"/>
    </xf>
    <xf numFmtId="0" fontId="2" fillId="0" borderId="45" xfId="1" applyBorder="1">
      <alignment vertical="center"/>
    </xf>
    <xf numFmtId="0" fontId="2" fillId="0" borderId="44" xfId="1" applyBorder="1" applyAlignment="1">
      <alignment horizontal="right" vertical="center" wrapText="1" shrinkToFit="1"/>
    </xf>
    <xf numFmtId="0" fontId="3" fillId="0" borderId="46" xfId="1" applyFont="1" applyBorder="1" applyAlignment="1">
      <alignment horizontal="center" vertical="center"/>
    </xf>
    <xf numFmtId="0" fontId="4" fillId="0" borderId="44" xfId="1" applyFont="1" applyBorder="1" applyAlignment="1">
      <alignment horizontal="center" vertical="center"/>
    </xf>
    <xf numFmtId="0" fontId="2" fillId="0" borderId="44" xfId="1" applyBorder="1" applyAlignment="1">
      <alignment vertical="center" wrapText="1"/>
    </xf>
    <xf numFmtId="177" fontId="2" fillId="0" borderId="44" xfId="1" applyNumberFormat="1" applyBorder="1">
      <alignment vertical="center"/>
    </xf>
    <xf numFmtId="0" fontId="0" fillId="0" borderId="44" xfId="0" applyBorder="1" applyAlignment="1">
      <alignment horizontal="left" vertical="center" wrapText="1"/>
    </xf>
    <xf numFmtId="0" fontId="0" fillId="0" borderId="44" xfId="0" applyBorder="1" applyAlignment="1">
      <alignment horizontal="right" vertical="center" wrapText="1"/>
    </xf>
    <xf numFmtId="0" fontId="3" fillId="0" borderId="47" xfId="1" applyFont="1" applyBorder="1" applyAlignment="1">
      <alignment horizontal="center" vertical="center"/>
    </xf>
    <xf numFmtId="0" fontId="4" fillId="0" borderId="48" xfId="1" applyFont="1" applyBorder="1" applyAlignment="1">
      <alignment horizontal="center" vertical="center"/>
    </xf>
    <xf numFmtId="176" fontId="2" fillId="0" borderId="48" xfId="1" applyNumberFormat="1" applyBorder="1" applyAlignment="1">
      <alignment horizontal="center" vertical="center"/>
    </xf>
    <xf numFmtId="0" fontId="2" fillId="0" borderId="48" xfId="1" applyBorder="1" applyAlignment="1">
      <alignment vertical="center" wrapText="1"/>
    </xf>
    <xf numFmtId="177" fontId="2" fillId="0" borderId="48" xfId="1" applyNumberFormat="1" applyBorder="1">
      <alignment vertical="center"/>
    </xf>
    <xf numFmtId="0" fontId="0" fillId="0" borderId="48" xfId="0" applyBorder="1" applyAlignment="1">
      <alignment horizontal="left" vertical="center" wrapText="1"/>
    </xf>
    <xf numFmtId="0" fontId="0" fillId="0" borderId="48" xfId="0" applyBorder="1" applyAlignment="1">
      <alignment horizontal="right" vertical="center" wrapText="1"/>
    </xf>
    <xf numFmtId="0" fontId="2" fillId="0" borderId="48" xfId="1" applyBorder="1" applyAlignment="1">
      <alignment horizontal="right" vertical="center" wrapText="1" shrinkToFit="1"/>
    </xf>
    <xf numFmtId="0" fontId="0" fillId="0" borderId="20" xfId="0" applyBorder="1" applyAlignment="1">
      <alignment vertical="center" wrapText="1"/>
    </xf>
    <xf numFmtId="0" fontId="2" fillId="0" borderId="49" xfId="1" applyBorder="1">
      <alignment vertical="center"/>
    </xf>
    <xf numFmtId="0" fontId="2" fillId="0" borderId="50" xfId="1" applyBorder="1">
      <alignment vertical="center"/>
    </xf>
    <xf numFmtId="0" fontId="2" fillId="0" borderId="6" xfId="1" applyBorder="1" applyAlignment="1">
      <alignment horizontal="left" vertical="center" wrapText="1" shrinkToFit="1"/>
    </xf>
    <xf numFmtId="0" fontId="0" fillId="0" borderId="33" xfId="0" applyBorder="1" applyAlignment="1">
      <alignment horizontal="left" vertical="center" wrapText="1"/>
    </xf>
    <xf numFmtId="0" fontId="0" fillId="0" borderId="33" xfId="0" applyBorder="1" applyAlignment="1">
      <alignment horizontal="right" vertical="center" wrapText="1"/>
    </xf>
    <xf numFmtId="0" fontId="2" fillId="0" borderId="33" xfId="1" applyBorder="1" applyAlignment="1">
      <alignment horizontal="right" vertical="center" shrinkToFit="1"/>
    </xf>
    <xf numFmtId="0" fontId="0" fillId="0" borderId="36" xfId="0" applyBorder="1" applyAlignment="1">
      <alignment horizontal="left" vertical="center" wrapText="1"/>
    </xf>
    <xf numFmtId="0" fontId="0" fillId="0" borderId="36" xfId="0" applyBorder="1" applyAlignment="1">
      <alignment horizontal="right" vertical="center" wrapText="1"/>
    </xf>
    <xf numFmtId="0" fontId="0" fillId="0" borderId="33" xfId="0" applyBorder="1" applyAlignment="1">
      <alignment horizontal="right" vertical="center"/>
    </xf>
    <xf numFmtId="0" fontId="0" fillId="0" borderId="36" xfId="0" applyBorder="1" applyAlignment="1">
      <alignment horizontal="right" vertical="center"/>
    </xf>
    <xf numFmtId="0" fontId="2" fillId="0" borderId="33" xfId="1" applyBorder="1" applyAlignment="1">
      <alignment vertical="center" wrapText="1"/>
    </xf>
    <xf numFmtId="0" fontId="2" fillId="0" borderId="33" xfId="0" applyFont="1" applyBorder="1" applyAlignment="1">
      <alignment horizontal="left" vertical="center"/>
    </xf>
    <xf numFmtId="0" fontId="2" fillId="0" borderId="33" xfId="0" applyFont="1" applyBorder="1" applyAlignment="1">
      <alignment horizontal="right" vertical="center"/>
    </xf>
    <xf numFmtId="0" fontId="2" fillId="0" borderId="36" xfId="0" applyFont="1" applyBorder="1" applyAlignment="1">
      <alignment horizontal="left" vertical="center"/>
    </xf>
    <xf numFmtId="0" fontId="2" fillId="0" borderId="36" xfId="0" applyFont="1" applyBorder="1" applyAlignment="1">
      <alignment horizontal="right" vertical="center"/>
    </xf>
    <xf numFmtId="0" fontId="2" fillId="0" borderId="33" xfId="1" applyBorder="1" applyAlignment="1">
      <alignment horizontal="right" vertical="center" wrapText="1" shrinkToFit="1"/>
    </xf>
    <xf numFmtId="177" fontId="2" fillId="0" borderId="33" xfId="1" applyNumberFormat="1" applyBorder="1" applyAlignment="1">
      <alignment horizontal="right" vertical="center"/>
    </xf>
    <xf numFmtId="177" fontId="2" fillId="0" borderId="5" xfId="1" applyNumberFormat="1" applyBorder="1" applyAlignment="1">
      <alignment horizontal="right" vertical="center"/>
    </xf>
    <xf numFmtId="0" fontId="2" fillId="0" borderId="36" xfId="1" applyBorder="1" applyAlignment="1">
      <alignment horizontal="right" vertical="center" wrapText="1" shrinkToFit="1"/>
    </xf>
    <xf numFmtId="0" fontId="3" fillId="0" borderId="33" xfId="1" applyFont="1" applyBorder="1" applyAlignment="1">
      <alignment horizontal="center" vertical="center"/>
    </xf>
    <xf numFmtId="0" fontId="3" fillId="0" borderId="36" xfId="1" applyFont="1" applyBorder="1" applyAlignment="1">
      <alignment horizontal="center" vertical="center"/>
    </xf>
    <xf numFmtId="0" fontId="2" fillId="0" borderId="33" xfId="0" applyFont="1" applyBorder="1" applyAlignment="1">
      <alignment horizontal="left" vertical="center" wrapText="1"/>
    </xf>
    <xf numFmtId="0" fontId="3" fillId="0" borderId="27" xfId="1" applyFont="1" applyBorder="1" applyAlignment="1">
      <alignment horizontal="center" vertical="center"/>
    </xf>
    <xf numFmtId="0" fontId="2" fillId="0" borderId="33" xfId="0" applyFont="1" applyBorder="1" applyAlignment="1">
      <alignment horizontal="right" vertical="center" wrapText="1"/>
    </xf>
    <xf numFmtId="0" fontId="0" fillId="0" borderId="28" xfId="0" applyBorder="1" applyAlignment="1">
      <alignment horizontal="right" vertical="center"/>
    </xf>
    <xf numFmtId="0" fontId="2" fillId="0" borderId="28" xfId="1" applyBorder="1" applyAlignment="1">
      <alignment horizontal="right" vertical="center" shrinkToFit="1"/>
    </xf>
    <xf numFmtId="0" fontId="2" fillId="0" borderId="36" xfId="1" applyBorder="1" applyAlignment="1">
      <alignment horizontal="right" vertical="center" shrinkToFit="1"/>
    </xf>
    <xf numFmtId="0" fontId="2" fillId="0" borderId="28" xfId="1" applyBorder="1" applyAlignment="1">
      <alignment horizontal="right" vertical="center" wrapText="1" shrinkToFit="1"/>
    </xf>
    <xf numFmtId="57" fontId="4" fillId="0" borderId="33" xfId="1" applyNumberFormat="1" applyFont="1" applyBorder="1" applyAlignment="1">
      <alignment horizontal="center" vertical="center"/>
    </xf>
    <xf numFmtId="0" fontId="2" fillId="0" borderId="52" xfId="1" applyBorder="1">
      <alignment vertical="center"/>
    </xf>
    <xf numFmtId="0" fontId="2" fillId="0" borderId="41" xfId="1" applyBorder="1">
      <alignment vertical="center"/>
    </xf>
    <xf numFmtId="0" fontId="2" fillId="0" borderId="53" xfId="1" applyBorder="1">
      <alignment vertical="center"/>
    </xf>
    <xf numFmtId="0" fontId="2" fillId="0" borderId="54" xfId="1" applyBorder="1">
      <alignment vertical="center"/>
    </xf>
    <xf numFmtId="0" fontId="2" fillId="0" borderId="55" xfId="1" applyBorder="1">
      <alignment vertical="center"/>
    </xf>
    <xf numFmtId="0" fontId="2" fillId="0" borderId="55" xfId="1" applyBorder="1" applyAlignment="1">
      <alignment vertical="center" wrapText="1"/>
    </xf>
    <xf numFmtId="0" fontId="3" fillId="3" borderId="33" xfId="3" applyFont="1" applyFill="1" applyBorder="1" applyAlignment="1">
      <alignment horizontal="center" vertical="center"/>
    </xf>
    <xf numFmtId="176" fontId="2" fillId="3" borderId="33" xfId="3" applyNumberFormat="1" applyFill="1" applyBorder="1" applyAlignment="1">
      <alignment horizontal="center" vertical="center"/>
    </xf>
    <xf numFmtId="0" fontId="2" fillId="3" borderId="33" xfId="3" applyFill="1" applyBorder="1">
      <alignment vertical="center"/>
    </xf>
    <xf numFmtId="177" fontId="2" fillId="3" borderId="33" xfId="3" applyNumberFormat="1" applyFill="1" applyBorder="1">
      <alignment vertical="center"/>
    </xf>
    <xf numFmtId="0" fontId="2" fillId="3" borderId="33" xfId="3" applyFill="1" applyBorder="1" applyAlignment="1">
      <alignment horizontal="right" vertical="center"/>
    </xf>
    <xf numFmtId="0" fontId="2" fillId="3" borderId="28" xfId="3" applyFill="1" applyBorder="1">
      <alignment vertical="center"/>
    </xf>
    <xf numFmtId="0" fontId="3" fillId="3" borderId="5" xfId="3" applyFont="1" applyFill="1" applyBorder="1" applyAlignment="1">
      <alignment horizontal="center" vertical="center"/>
    </xf>
    <xf numFmtId="176" fontId="2" fillId="3" borderId="5" xfId="3" applyNumberFormat="1" applyFill="1" applyBorder="1" applyAlignment="1">
      <alignment horizontal="center" vertical="center"/>
    </xf>
    <xf numFmtId="0" fontId="2" fillId="3" borderId="5" xfId="3" applyFill="1" applyBorder="1">
      <alignment vertical="center"/>
    </xf>
    <xf numFmtId="177" fontId="2" fillId="3" borderId="5" xfId="3" applyNumberFormat="1" applyFill="1" applyBorder="1">
      <alignment vertical="center"/>
    </xf>
    <xf numFmtId="0" fontId="2" fillId="3" borderId="5" xfId="3" applyFill="1" applyBorder="1" applyAlignment="1">
      <alignment horizontal="right" vertical="center"/>
    </xf>
    <xf numFmtId="14" fontId="4" fillId="0" borderId="33" xfId="1" applyNumberFormat="1" applyFont="1" applyBorder="1" applyAlignment="1">
      <alignment horizontal="center" vertical="center"/>
    </xf>
    <xf numFmtId="0" fontId="2" fillId="3" borderId="33" xfId="3" applyFill="1" applyBorder="1" applyAlignment="1">
      <alignment vertical="center" wrapText="1"/>
    </xf>
    <xf numFmtId="0" fontId="2" fillId="3" borderId="43" xfId="3" applyFill="1" applyBorder="1">
      <alignment vertical="center"/>
    </xf>
    <xf numFmtId="0" fontId="2" fillId="0" borderId="49" xfId="1" applyBorder="1" applyAlignment="1">
      <alignment vertical="center" wrapText="1"/>
    </xf>
    <xf numFmtId="0" fontId="2" fillId="3" borderId="55" xfId="3" applyFill="1" applyBorder="1">
      <alignment vertical="center"/>
    </xf>
    <xf numFmtId="0" fontId="2" fillId="3" borderId="20" xfId="3" applyFill="1" applyBorder="1">
      <alignment vertical="center"/>
    </xf>
    <xf numFmtId="0" fontId="2" fillId="3" borderId="30" xfId="3" applyFill="1" applyBorder="1">
      <alignment vertical="center"/>
    </xf>
    <xf numFmtId="0" fontId="2" fillId="3" borderId="16" xfId="3" applyFill="1" applyBorder="1">
      <alignment vertical="center"/>
    </xf>
    <xf numFmtId="0" fontId="2" fillId="3" borderId="31" xfId="3" applyFill="1" applyBorder="1">
      <alignment vertical="center"/>
    </xf>
    <xf numFmtId="0" fontId="3" fillId="0" borderId="56" xfId="1" applyFont="1" applyBorder="1" applyAlignment="1">
      <alignment horizontal="center" vertical="center"/>
    </xf>
    <xf numFmtId="0" fontId="4" fillId="0" borderId="56" xfId="1" applyFont="1" applyBorder="1" applyAlignment="1">
      <alignment horizontal="center" vertical="center"/>
    </xf>
    <xf numFmtId="176" fontId="2" fillId="0" borderId="56" xfId="1" applyNumberFormat="1" applyBorder="1" applyAlignment="1">
      <alignment horizontal="center" vertical="center"/>
    </xf>
    <xf numFmtId="0" fontId="2" fillId="0" borderId="56" xfId="1" applyBorder="1">
      <alignment vertical="center"/>
    </xf>
    <xf numFmtId="177" fontId="2" fillId="0" borderId="56" xfId="1" applyNumberFormat="1" applyBorder="1">
      <alignment vertical="center"/>
    </xf>
    <xf numFmtId="0" fontId="2" fillId="0" borderId="56" xfId="0" applyFont="1" applyBorder="1" applyAlignment="1">
      <alignment horizontal="left" vertical="center" wrapText="1"/>
    </xf>
    <xf numFmtId="0" fontId="2" fillId="0" borderId="56" xfId="1" applyBorder="1" applyAlignment="1">
      <alignment vertical="center" wrapText="1" shrinkToFit="1"/>
    </xf>
    <xf numFmtId="0" fontId="0" fillId="0" borderId="56" xfId="0" applyBorder="1" applyAlignment="1">
      <alignment horizontal="left" vertical="center"/>
    </xf>
    <xf numFmtId="0" fontId="2" fillId="0" borderId="33" xfId="1" applyBorder="1" applyAlignment="1">
      <alignment vertical="center" shrinkToFit="1"/>
    </xf>
    <xf numFmtId="0" fontId="3" fillId="0" borderId="57" xfId="1" applyFont="1" applyBorder="1" applyAlignment="1">
      <alignment horizontal="center" vertical="center"/>
    </xf>
    <xf numFmtId="0" fontId="2" fillId="0" borderId="56" xfId="1" applyBorder="1" applyAlignment="1">
      <alignment vertical="center" wrapText="1"/>
    </xf>
    <xf numFmtId="0" fontId="0" fillId="0" borderId="56" xfId="0" applyBorder="1" applyAlignment="1">
      <alignment horizontal="right" vertical="center"/>
    </xf>
    <xf numFmtId="177" fontId="2" fillId="0" borderId="33" xfId="1" applyNumberFormat="1" applyBorder="1" applyAlignment="1">
      <alignment horizontal="right" vertical="center" wrapText="1"/>
    </xf>
    <xf numFmtId="0" fontId="2" fillId="0" borderId="59" xfId="1" applyBorder="1">
      <alignment vertical="center"/>
    </xf>
    <xf numFmtId="0" fontId="2" fillId="0" borderId="56" xfId="1" applyBorder="1" applyAlignment="1">
      <alignment horizontal="right" vertical="center" shrinkToFit="1"/>
    </xf>
    <xf numFmtId="0" fontId="2" fillId="0" borderId="56" xfId="0" applyFont="1" applyBorder="1" applyAlignment="1">
      <alignment horizontal="right" vertical="center" wrapText="1"/>
    </xf>
    <xf numFmtId="0" fontId="2" fillId="0" borderId="33" xfId="1" applyBorder="1" applyAlignment="1">
      <alignment horizontal="left" vertical="center" wrapText="1" shrinkToFit="1"/>
    </xf>
    <xf numFmtId="0" fontId="2" fillId="0" borderId="33" xfId="1" applyBorder="1" applyAlignment="1">
      <alignment horizontal="left" vertical="center" shrinkToFit="1"/>
    </xf>
    <xf numFmtId="0" fontId="2" fillId="0" borderId="28" xfId="0" applyFont="1" applyBorder="1" applyAlignment="1">
      <alignment horizontal="left" vertical="center" wrapText="1"/>
    </xf>
    <xf numFmtId="0" fontId="2" fillId="0" borderId="28" xfId="0" applyFont="1" applyBorder="1" applyAlignment="1">
      <alignment horizontal="right" vertical="center" wrapText="1"/>
    </xf>
    <xf numFmtId="6" fontId="2" fillId="0" borderId="6" xfId="4" applyFont="1" applyBorder="1" applyAlignment="1">
      <alignment horizontal="right" vertical="center"/>
    </xf>
    <xf numFmtId="0" fontId="2" fillId="0" borderId="6" xfId="0" applyFont="1" applyBorder="1" applyAlignment="1">
      <alignment vertical="center" wrapText="1"/>
    </xf>
    <xf numFmtId="0" fontId="2" fillId="0" borderId="6" xfId="0" applyFont="1" applyBorder="1">
      <alignment vertical="center"/>
    </xf>
    <xf numFmtId="0" fontId="2" fillId="0" borderId="5" xfId="0" applyFont="1" applyBorder="1">
      <alignment vertical="center"/>
    </xf>
    <xf numFmtId="0" fontId="0" fillId="0" borderId="33" xfId="0" applyBorder="1">
      <alignment vertical="center"/>
    </xf>
    <xf numFmtId="0" fontId="0" fillId="0" borderId="36" xfId="0" applyBorder="1">
      <alignment vertical="center"/>
    </xf>
    <xf numFmtId="0" fontId="0" fillId="0" borderId="5" xfId="0" applyBorder="1">
      <alignment vertical="center"/>
    </xf>
    <xf numFmtId="0" fontId="2" fillId="0" borderId="33" xfId="0" applyFont="1" applyBorder="1" applyAlignment="1">
      <alignment vertical="center" wrapText="1"/>
    </xf>
    <xf numFmtId="0" fontId="2" fillId="0" borderId="33" xfId="0" applyFont="1" applyBorder="1">
      <alignment vertical="center"/>
    </xf>
    <xf numFmtId="0" fontId="2" fillId="0" borderId="5" xfId="0" applyFont="1" applyBorder="1" applyAlignment="1">
      <alignment vertical="center" wrapText="1"/>
    </xf>
    <xf numFmtId="0" fontId="12" fillId="0" borderId="71" xfId="1" applyFont="1" applyBorder="1" applyAlignment="1">
      <alignment horizontal="center" vertical="center"/>
    </xf>
    <xf numFmtId="0" fontId="12" fillId="0" borderId="29" xfId="0" applyFont="1" applyBorder="1" applyAlignment="1">
      <alignment horizontal="right" vertical="center" wrapText="1"/>
    </xf>
    <xf numFmtId="0" fontId="12" fillId="0" borderId="35" xfId="1" applyFont="1" applyBorder="1" applyAlignment="1">
      <alignment horizontal="center" vertical="center"/>
    </xf>
    <xf numFmtId="0" fontId="12" fillId="0" borderId="51" xfId="1" applyFont="1" applyBorder="1" applyAlignment="1">
      <alignment horizontal="center" vertical="center"/>
    </xf>
    <xf numFmtId="0" fontId="12" fillId="0" borderId="36" xfId="0" applyFont="1" applyBorder="1" applyAlignment="1">
      <alignment horizontal="right" vertical="center" wrapText="1"/>
    </xf>
    <xf numFmtId="0" fontId="12" fillId="0" borderId="36" xfId="0" applyFont="1" applyBorder="1" applyAlignment="1">
      <alignment horizontal="right" vertical="center"/>
    </xf>
    <xf numFmtId="177" fontId="12" fillId="0" borderId="36" xfId="1" applyNumberFormat="1" applyFont="1" applyBorder="1">
      <alignment vertical="center"/>
    </xf>
    <xf numFmtId="0" fontId="12" fillId="0" borderId="29" xfId="0" applyFont="1" applyBorder="1" applyAlignment="1">
      <alignment horizontal="right" vertical="center"/>
    </xf>
    <xf numFmtId="0" fontId="12" fillId="0" borderId="60" xfId="1" applyFont="1" applyBorder="1" applyAlignment="1">
      <alignment horizontal="center" vertical="center"/>
    </xf>
    <xf numFmtId="0" fontId="12" fillId="3" borderId="36" xfId="3" applyFont="1" applyFill="1" applyBorder="1" applyAlignment="1">
      <alignment horizontal="right" vertical="center"/>
    </xf>
    <xf numFmtId="0" fontId="12" fillId="0" borderId="21" xfId="0" applyFont="1" applyBorder="1" applyAlignment="1">
      <alignment horizontal="right" vertical="center"/>
    </xf>
    <xf numFmtId="0" fontId="12" fillId="0" borderId="72" xfId="1" applyFont="1" applyBorder="1" applyAlignment="1">
      <alignment horizontal="center" vertical="center"/>
    </xf>
    <xf numFmtId="0" fontId="12" fillId="0" borderId="36" xfId="1" applyFont="1" applyBorder="1" applyAlignment="1">
      <alignment horizontal="center" vertical="center"/>
    </xf>
    <xf numFmtId="0" fontId="12" fillId="0" borderId="36" xfId="1" applyFont="1" applyBorder="1">
      <alignment vertical="center"/>
    </xf>
    <xf numFmtId="0" fontId="12" fillId="0" borderId="73" xfId="1" applyFont="1" applyBorder="1" applyAlignment="1">
      <alignment horizontal="center" vertical="center"/>
    </xf>
    <xf numFmtId="0" fontId="12" fillId="0" borderId="56" xfId="0" applyFont="1" applyBorder="1" applyAlignment="1">
      <alignment horizontal="right" vertical="center" wrapText="1"/>
    </xf>
    <xf numFmtId="0" fontId="12" fillId="0" borderId="56" xfId="1" applyFont="1" applyBorder="1" applyAlignment="1">
      <alignment horizontal="left" vertical="center" wrapText="1" shrinkToFit="1"/>
    </xf>
    <xf numFmtId="0" fontId="12" fillId="0" borderId="56" xfId="0" applyFont="1" applyBorder="1" applyAlignment="1">
      <alignment horizontal="right" vertical="center"/>
    </xf>
    <xf numFmtId="0" fontId="12" fillId="0" borderId="58" xfId="0" applyFont="1" applyBorder="1" applyAlignment="1">
      <alignment horizontal="right" vertical="center"/>
    </xf>
    <xf numFmtId="0" fontId="12" fillId="0" borderId="36" xfId="0" applyFont="1" applyBorder="1">
      <alignment vertical="center"/>
    </xf>
    <xf numFmtId="0" fontId="12" fillId="0" borderId="36" xfId="0" applyFont="1" applyBorder="1" applyAlignment="1">
      <alignment vertical="center" wrapText="1"/>
    </xf>
    <xf numFmtId="0" fontId="12" fillId="0" borderId="7" xfId="1" applyFont="1" applyBorder="1" applyAlignment="1">
      <alignment horizontal="center" vertical="center"/>
    </xf>
    <xf numFmtId="0" fontId="12" fillId="0" borderId="5" xfId="0" applyFont="1" applyBorder="1" applyAlignment="1">
      <alignment horizontal="right" vertical="center"/>
    </xf>
    <xf numFmtId="0" fontId="12" fillId="0" borderId="36" xfId="1" applyFont="1" applyBorder="1" applyAlignment="1">
      <alignment vertical="center" wrapText="1" shrinkToFit="1"/>
    </xf>
    <xf numFmtId="0" fontId="12" fillId="0" borderId="56" xfId="1" applyFont="1" applyBorder="1" applyAlignment="1">
      <alignment vertical="center" wrapText="1" shrinkToFit="1"/>
    </xf>
    <xf numFmtId="0" fontId="12" fillId="0" borderId="29" xfId="1" applyFont="1" applyBorder="1" applyAlignment="1">
      <alignment vertical="center" wrapText="1" shrinkToFit="1"/>
    </xf>
    <xf numFmtId="0" fontId="2" fillId="0" borderId="16" xfId="1" applyBorder="1" applyAlignment="1">
      <alignment horizontal="left" vertical="center"/>
    </xf>
    <xf numFmtId="0" fontId="2" fillId="0" borderId="5" xfId="1" applyBorder="1" applyAlignment="1">
      <alignment horizontal="left" vertical="center"/>
    </xf>
    <xf numFmtId="0" fontId="2" fillId="0" borderId="20" xfId="1" applyBorder="1" applyAlignment="1">
      <alignment horizontal="left" vertical="center"/>
    </xf>
    <xf numFmtId="0" fontId="2" fillId="0" borderId="28" xfId="1" applyBorder="1" applyAlignment="1">
      <alignment horizontal="center" vertical="center"/>
    </xf>
    <xf numFmtId="0" fontId="12" fillId="0" borderId="57" xfId="1" applyFont="1" applyBorder="1" applyAlignment="1">
      <alignment horizontal="center" vertical="center"/>
    </xf>
    <xf numFmtId="177" fontId="12" fillId="0" borderId="56" xfId="1" applyNumberFormat="1" applyFont="1" applyBorder="1" applyAlignment="1">
      <alignment horizontal="center" vertical="center"/>
    </xf>
    <xf numFmtId="0" fontId="12" fillId="0" borderId="56" xfId="0" applyFont="1" applyBorder="1" applyAlignment="1">
      <alignment horizontal="center" vertical="center"/>
    </xf>
    <xf numFmtId="0" fontId="12" fillId="0" borderId="34" xfId="1" applyFont="1" applyBorder="1" applyAlignment="1">
      <alignment horizontal="center" vertical="center"/>
    </xf>
    <xf numFmtId="0" fontId="12" fillId="0" borderId="28" xfId="1" applyFont="1" applyBorder="1" applyAlignment="1">
      <alignment horizontal="center" vertical="center"/>
    </xf>
    <xf numFmtId="38" fontId="2" fillId="0" borderId="7" xfId="5" applyFont="1" applyBorder="1" applyAlignment="1">
      <alignment vertical="center" shrinkToFit="1"/>
    </xf>
    <xf numFmtId="38" fontId="12" fillId="0" borderId="36" xfId="5" applyFont="1" applyBorder="1" applyAlignment="1">
      <alignment vertical="center" wrapText="1" shrinkToFit="1"/>
    </xf>
    <xf numFmtId="0" fontId="4" fillId="2" borderId="56" xfId="1" applyFont="1" applyFill="1" applyBorder="1" applyAlignment="1">
      <alignment horizontal="center" vertical="center"/>
    </xf>
    <xf numFmtId="177" fontId="2" fillId="2" borderId="56" xfId="1" applyNumberFormat="1" applyFill="1" applyBorder="1" applyAlignment="1">
      <alignment horizontal="center" vertical="center"/>
    </xf>
    <xf numFmtId="0" fontId="2" fillId="2" borderId="56" xfId="0" applyFont="1" applyFill="1" applyBorder="1" applyAlignment="1">
      <alignment horizontal="center" vertical="center"/>
    </xf>
    <xf numFmtId="0" fontId="4" fillId="2" borderId="7" xfId="1" applyFont="1" applyFill="1" applyBorder="1" applyAlignment="1">
      <alignment horizontal="center" vertical="center"/>
    </xf>
    <xf numFmtId="38" fontId="12" fillId="0" borderId="28" xfId="5" applyFont="1" applyFill="1" applyBorder="1" applyAlignment="1">
      <alignment horizontal="right" vertical="center" shrinkToFit="1"/>
    </xf>
    <xf numFmtId="177" fontId="12" fillId="0" borderId="28" xfId="1" applyNumberFormat="1" applyFont="1" applyBorder="1" applyAlignment="1">
      <alignment horizontal="center" vertical="center"/>
    </xf>
    <xf numFmtId="0" fontId="12" fillId="0" borderId="28" xfId="0" applyFont="1" applyBorder="1" applyAlignment="1">
      <alignment horizontal="right" vertical="center"/>
    </xf>
    <xf numFmtId="0" fontId="2" fillId="0" borderId="56" xfId="1" applyBorder="1" applyAlignment="1">
      <alignment horizontal="center" vertical="center"/>
    </xf>
    <xf numFmtId="177" fontId="2" fillId="0" borderId="56" xfId="1" applyNumberFormat="1" applyBorder="1" applyAlignment="1">
      <alignment horizontal="center" vertical="center"/>
    </xf>
    <xf numFmtId="176" fontId="2" fillId="2" borderId="56" xfId="1" applyNumberFormat="1" applyFill="1" applyBorder="1" applyAlignment="1">
      <alignment horizontal="center" vertical="center"/>
    </xf>
    <xf numFmtId="0" fontId="2" fillId="2" borderId="56" xfId="0" applyFont="1" applyFill="1" applyBorder="1" applyAlignment="1">
      <alignment horizontal="right" vertical="center"/>
    </xf>
    <xf numFmtId="0" fontId="2" fillId="2" borderId="5" xfId="0" applyFont="1" applyFill="1" applyBorder="1" applyAlignment="1">
      <alignment horizontal="right" vertical="center"/>
    </xf>
    <xf numFmtId="0" fontId="2" fillId="2" borderId="56" xfId="1" applyFill="1" applyBorder="1" applyAlignment="1">
      <alignment horizontal="right" vertical="center" shrinkToFit="1"/>
    </xf>
    <xf numFmtId="177" fontId="2" fillId="2" borderId="56" xfId="1" applyNumberFormat="1" applyFill="1" applyBorder="1" applyAlignment="1">
      <alignment horizontal="right" vertical="center"/>
    </xf>
    <xf numFmtId="0" fontId="12" fillId="0" borderId="80" xfId="0" applyFont="1" applyBorder="1" applyAlignment="1">
      <alignment horizontal="center" vertical="center"/>
    </xf>
    <xf numFmtId="0" fontId="12" fillId="0" borderId="80" xfId="1" applyFont="1" applyBorder="1" applyAlignment="1">
      <alignment horizontal="center" vertical="center"/>
    </xf>
    <xf numFmtId="0" fontId="12" fillId="0" borderId="80" xfId="0" applyFont="1" applyBorder="1" applyAlignment="1">
      <alignment horizontal="left" vertical="center"/>
    </xf>
    <xf numFmtId="0" fontId="12" fillId="0" borderId="80" xfId="1" applyFont="1" applyBorder="1">
      <alignment vertical="center"/>
    </xf>
    <xf numFmtId="0" fontId="12" fillId="0" borderId="80" xfId="1" applyFont="1" applyBorder="1" applyAlignment="1">
      <alignment vertical="center" wrapText="1" shrinkToFit="1"/>
    </xf>
    <xf numFmtId="0" fontId="12" fillId="0" borderId="81" xfId="1" applyFont="1" applyBorder="1" applyAlignment="1">
      <alignment vertical="center" wrapText="1" shrinkToFit="1"/>
    </xf>
    <xf numFmtId="0" fontId="12" fillId="0" borderId="81" xfId="1" applyFont="1" applyBorder="1">
      <alignment vertical="center"/>
    </xf>
    <xf numFmtId="0" fontId="12" fillId="0" borderId="82" xfId="1" applyFont="1" applyBorder="1" applyAlignment="1">
      <alignment horizontal="center" vertical="center"/>
    </xf>
    <xf numFmtId="0" fontId="12" fillId="0" borderId="80" xfId="0" applyFont="1" applyBorder="1" applyAlignment="1">
      <alignment horizontal="right" vertical="center"/>
    </xf>
    <xf numFmtId="0" fontId="12" fillId="0" borderId="80" xfId="1" applyFont="1" applyBorder="1" applyAlignment="1">
      <alignment vertical="center" wrapText="1"/>
    </xf>
    <xf numFmtId="0" fontId="12" fillId="0" borderId="80" xfId="0" applyFont="1" applyBorder="1">
      <alignment vertical="center"/>
    </xf>
    <xf numFmtId="0" fontId="12" fillId="0" borderId="80" xfId="0" applyFont="1" applyBorder="1" applyAlignment="1">
      <alignment vertical="center" wrapText="1"/>
    </xf>
    <xf numFmtId="0" fontId="12" fillId="0" borderId="83" xfId="0" applyFont="1" applyBorder="1" applyAlignment="1">
      <alignment horizontal="right" vertical="center"/>
    </xf>
    <xf numFmtId="0" fontId="12" fillId="0" borderId="83" xfId="1" applyFont="1" applyBorder="1">
      <alignment vertical="center"/>
    </xf>
    <xf numFmtId="0" fontId="12" fillId="0" borderId="80" xfId="0" applyFont="1" applyBorder="1" applyAlignment="1">
      <alignment horizontal="right" vertical="center" wrapText="1"/>
    </xf>
    <xf numFmtId="0" fontId="12" fillId="0" borderId="81" xfId="0" applyFont="1" applyBorder="1" applyAlignment="1">
      <alignment horizontal="right" vertical="center"/>
    </xf>
    <xf numFmtId="0" fontId="14" fillId="0" borderId="80" xfId="0" applyFont="1" applyBorder="1" applyAlignment="1">
      <alignment horizontal="center" vertical="center"/>
    </xf>
    <xf numFmtId="0" fontId="14" fillId="0" borderId="82" xfId="1" applyFont="1" applyBorder="1" applyAlignment="1">
      <alignment horizontal="left" vertical="center"/>
    </xf>
    <xf numFmtId="0" fontId="12" fillId="0" borderId="82" xfId="1" applyFont="1" applyBorder="1">
      <alignment vertical="center"/>
    </xf>
    <xf numFmtId="0" fontId="12" fillId="0" borderId="80" xfId="0" applyFont="1" applyBorder="1" applyAlignment="1">
      <alignment horizontal="left" vertical="center" wrapText="1"/>
    </xf>
    <xf numFmtId="0" fontId="12" fillId="0" borderId="84" xfId="0" applyFont="1" applyBorder="1" applyAlignment="1">
      <alignment horizontal="right" vertical="center"/>
    </xf>
    <xf numFmtId="0" fontId="12" fillId="0" borderId="85" xfId="1" applyFont="1" applyBorder="1" applyAlignment="1">
      <alignment horizontal="center" vertical="center"/>
    </xf>
    <xf numFmtId="0" fontId="12" fillId="0" borderId="80" xfId="1" applyFont="1" applyBorder="1" applyAlignment="1">
      <alignment horizontal="left" vertical="center" shrinkToFit="1"/>
    </xf>
    <xf numFmtId="0" fontId="12" fillId="0" borderId="80" xfId="1" applyFont="1" applyBorder="1" applyAlignment="1">
      <alignment horizontal="right" vertical="center" wrapText="1" shrinkToFit="1"/>
    </xf>
    <xf numFmtId="0" fontId="12" fillId="0" borderId="80" xfId="1" applyFont="1" applyBorder="1" applyAlignment="1">
      <alignment horizontal="left" vertical="center" wrapText="1" shrinkToFit="1"/>
    </xf>
    <xf numFmtId="0" fontId="12" fillId="0" borderId="81" xfId="0" applyFont="1" applyBorder="1" applyAlignment="1">
      <alignment horizontal="right" vertical="center" wrapText="1"/>
    </xf>
    <xf numFmtId="0" fontId="12" fillId="0" borderId="81" xfId="0" applyFont="1" applyBorder="1" applyAlignment="1">
      <alignment horizontal="left" vertical="center"/>
    </xf>
    <xf numFmtId="0" fontId="12" fillId="0" borderId="86" xfId="0" applyFont="1" applyBorder="1" applyAlignment="1">
      <alignment horizontal="right" vertical="center"/>
    </xf>
    <xf numFmtId="0" fontId="12" fillId="0" borderId="86" xfId="1" applyFont="1" applyBorder="1">
      <alignment vertical="center"/>
    </xf>
    <xf numFmtId="0" fontId="12" fillId="0" borderId="82" xfId="1" applyFont="1" applyBorder="1" applyAlignment="1">
      <alignment vertical="center" wrapText="1"/>
    </xf>
    <xf numFmtId="0" fontId="12" fillId="0" borderId="85" xfId="1" applyFont="1" applyBorder="1">
      <alignment vertical="center"/>
    </xf>
    <xf numFmtId="0" fontId="2" fillId="0" borderId="80" xfId="0" applyFont="1" applyBorder="1" applyAlignment="1">
      <alignment horizontal="center" vertical="center"/>
    </xf>
    <xf numFmtId="0" fontId="2" fillId="0" borderId="82" xfId="1" applyBorder="1" applyAlignment="1">
      <alignment horizontal="center" vertical="center"/>
    </xf>
    <xf numFmtId="0" fontId="14" fillId="0" borderId="82" xfId="1" applyFont="1" applyBorder="1" applyAlignment="1">
      <alignment horizontal="center" vertical="center"/>
    </xf>
    <xf numFmtId="0" fontId="12" fillId="3" borderId="80" xfId="3" applyFont="1" applyFill="1" applyBorder="1">
      <alignment vertical="center"/>
    </xf>
    <xf numFmtId="0" fontId="12" fillId="3" borderId="82" xfId="3" applyFont="1" applyFill="1" applyBorder="1">
      <alignment vertical="center"/>
    </xf>
    <xf numFmtId="0" fontId="12" fillId="3" borderId="85" xfId="3" applyFont="1" applyFill="1" applyBorder="1">
      <alignment vertical="center"/>
    </xf>
    <xf numFmtId="0" fontId="2" fillId="0" borderId="33" xfId="1" applyBorder="1" applyAlignment="1">
      <alignment horizontal="left" vertical="center"/>
    </xf>
    <xf numFmtId="0" fontId="12" fillId="0" borderId="28" xfId="0" applyFont="1" applyBorder="1" applyAlignment="1">
      <alignment horizontal="center" vertical="center"/>
    </xf>
    <xf numFmtId="0" fontId="2" fillId="0" borderId="5" xfId="1" applyBorder="1" applyAlignment="1">
      <alignment horizontal="left" vertical="center" wrapText="1"/>
    </xf>
    <xf numFmtId="0" fontId="3" fillId="2" borderId="35" xfId="1" applyFont="1" applyFill="1" applyBorder="1" applyAlignment="1">
      <alignment horizontal="center" vertical="center"/>
    </xf>
    <xf numFmtId="0" fontId="4" fillId="2" borderId="36" xfId="1" applyFont="1" applyFill="1" applyBorder="1" applyAlignment="1">
      <alignment horizontal="center" vertical="center"/>
    </xf>
    <xf numFmtId="0" fontId="2" fillId="2" borderId="54" xfId="1" applyFill="1" applyBorder="1" applyAlignment="1">
      <alignment horizontal="left" vertical="center"/>
    </xf>
    <xf numFmtId="176" fontId="2" fillId="2" borderId="36" xfId="1" applyNumberFormat="1" applyFill="1" applyBorder="1" applyAlignment="1">
      <alignment horizontal="center" vertical="center"/>
    </xf>
    <xf numFmtId="177" fontId="2" fillId="2" borderId="36" xfId="1" applyNumberFormat="1" applyFill="1" applyBorder="1" applyAlignment="1">
      <alignment horizontal="center" vertical="center"/>
    </xf>
    <xf numFmtId="0" fontId="2" fillId="2" borderId="36" xfId="0" applyFont="1" applyFill="1" applyBorder="1" applyAlignment="1">
      <alignment horizontal="center" vertical="center"/>
    </xf>
    <xf numFmtId="0" fontId="2" fillId="2" borderId="36" xfId="1" applyFill="1" applyBorder="1" applyAlignment="1">
      <alignment horizontal="left" vertical="center"/>
    </xf>
    <xf numFmtId="177" fontId="2" fillId="2" borderId="36" xfId="1" applyNumberFormat="1" applyFill="1" applyBorder="1" applyAlignment="1">
      <alignment horizontal="right" vertical="center"/>
    </xf>
    <xf numFmtId="0" fontId="2" fillId="2" borderId="36" xfId="0" applyFont="1" applyFill="1" applyBorder="1" applyAlignment="1">
      <alignment horizontal="right" vertical="center"/>
    </xf>
    <xf numFmtId="0" fontId="2" fillId="2" borderId="36" xfId="1" applyFill="1" applyBorder="1" applyAlignment="1">
      <alignment horizontal="right" vertical="center" shrinkToFit="1"/>
    </xf>
    <xf numFmtId="0" fontId="12" fillId="0" borderId="36" xfId="0" applyFont="1" applyBorder="1" applyAlignment="1">
      <alignment horizontal="center" vertical="center"/>
    </xf>
    <xf numFmtId="0" fontId="15" fillId="0" borderId="19" xfId="1" applyFont="1" applyBorder="1" applyAlignment="1">
      <alignment horizontal="center" vertical="center"/>
    </xf>
    <xf numFmtId="0" fontId="17" fillId="0" borderId="5" xfId="1" applyFont="1" applyBorder="1" applyAlignment="1">
      <alignment horizontal="center" vertical="center"/>
    </xf>
    <xf numFmtId="56" fontId="18" fillId="0" borderId="5" xfId="1" applyNumberFormat="1" applyFont="1" applyBorder="1" applyAlignment="1">
      <alignment horizontal="center" vertical="center"/>
    </xf>
    <xf numFmtId="0" fontId="18" fillId="0" borderId="42" xfId="1" applyFont="1" applyBorder="1" applyAlignment="1">
      <alignment horizontal="left" vertical="center"/>
    </xf>
    <xf numFmtId="177" fontId="16" fillId="0" borderId="5" xfId="1" applyNumberFormat="1" applyFont="1" applyBorder="1" applyAlignment="1">
      <alignment horizontal="right" vertical="center"/>
    </xf>
    <xf numFmtId="177" fontId="16" fillId="0" borderId="42" xfId="1" applyNumberFormat="1" applyFont="1" applyBorder="1" applyAlignment="1">
      <alignment horizontal="right" vertical="center"/>
    </xf>
    <xf numFmtId="0" fontId="16" fillId="0" borderId="5" xfId="0" applyFont="1" applyBorder="1" applyAlignment="1">
      <alignment horizontal="left" vertical="center"/>
    </xf>
    <xf numFmtId="0" fontId="16" fillId="0" borderId="5" xfId="0" applyFont="1" applyBorder="1" applyAlignment="1">
      <alignment horizontal="right" vertical="center"/>
    </xf>
    <xf numFmtId="0" fontId="16" fillId="0" borderId="20" xfId="1" applyFont="1" applyBorder="1" applyAlignment="1">
      <alignment horizontal="left" vertical="center"/>
    </xf>
    <xf numFmtId="0" fontId="15" fillId="0" borderId="42" xfId="1" applyFont="1" applyBorder="1" applyAlignment="1">
      <alignment horizontal="center" vertical="center"/>
    </xf>
    <xf numFmtId="176" fontId="16" fillId="0" borderId="5" xfId="1" applyNumberFormat="1" applyFont="1" applyBorder="1" applyAlignment="1">
      <alignment horizontal="center" vertical="center"/>
    </xf>
    <xf numFmtId="0" fontId="16" fillId="0" borderId="5" xfId="1" applyFont="1" applyBorder="1" applyAlignment="1">
      <alignment horizontal="left" vertical="center"/>
    </xf>
    <xf numFmtId="0" fontId="2" fillId="0" borderId="56" xfId="1" applyBorder="1" applyAlignment="1">
      <alignment horizontal="left" vertical="center"/>
    </xf>
    <xf numFmtId="0" fontId="2" fillId="0" borderId="56" xfId="0" applyFont="1" applyBorder="1" applyAlignment="1">
      <alignment horizontal="right" vertical="center"/>
    </xf>
    <xf numFmtId="177" fontId="2" fillId="0" borderId="56" xfId="1" applyNumberFormat="1" applyBorder="1" applyAlignment="1">
      <alignment horizontal="right" vertical="center"/>
    </xf>
    <xf numFmtId="0" fontId="2" fillId="0" borderId="56" xfId="0" applyFont="1" applyBorder="1" applyAlignment="1">
      <alignment horizontal="left" vertical="center"/>
    </xf>
    <xf numFmtId="0" fontId="0" fillId="0" borderId="56" xfId="0" applyBorder="1" applyAlignment="1">
      <alignment horizontal="left" vertical="center" wrapText="1"/>
    </xf>
    <xf numFmtId="0" fontId="0" fillId="0" borderId="56" xfId="0" applyBorder="1" applyAlignment="1">
      <alignment horizontal="right" vertical="center" wrapText="1"/>
    </xf>
    <xf numFmtId="0" fontId="2" fillId="0" borderId="56" xfId="1" applyBorder="1" applyAlignment="1">
      <alignment horizontal="right" vertical="center" wrapText="1" shrinkToFit="1"/>
    </xf>
    <xf numFmtId="0" fontId="15" fillId="0" borderId="15" xfId="1" applyFont="1" applyBorder="1" applyAlignment="1">
      <alignment horizontal="center" vertical="center"/>
    </xf>
    <xf numFmtId="0" fontId="2" fillId="0" borderId="7" xfId="1" applyBorder="1" applyAlignment="1">
      <alignment horizontal="left" vertical="center"/>
    </xf>
    <xf numFmtId="177" fontId="2" fillId="0" borderId="7" xfId="1" applyNumberFormat="1" applyBorder="1" applyAlignment="1">
      <alignment horizontal="right" vertical="center"/>
    </xf>
    <xf numFmtId="0" fontId="2" fillId="0" borderId="7" xfId="0" applyFont="1" applyBorder="1" applyAlignment="1">
      <alignment horizontal="left" vertical="center"/>
    </xf>
    <xf numFmtId="0" fontId="2" fillId="0" borderId="59" xfId="1" applyBorder="1" applyAlignment="1">
      <alignment horizontal="left" vertical="center"/>
    </xf>
    <xf numFmtId="0" fontId="2" fillId="0" borderId="56" xfId="1" applyBorder="1" applyAlignment="1">
      <alignment horizontal="center" vertical="center" shrinkToFit="1"/>
    </xf>
    <xf numFmtId="0" fontId="2" fillId="0" borderId="59" xfId="1" applyBorder="1" applyAlignment="1">
      <alignment horizontal="center" vertical="center"/>
    </xf>
    <xf numFmtId="38" fontId="2" fillId="0" borderId="56" xfId="5" applyFont="1" applyFill="1" applyBorder="1" applyAlignment="1">
      <alignment horizontal="right" vertical="center" shrinkToFit="1"/>
    </xf>
    <xf numFmtId="0" fontId="2" fillId="0" borderId="56" xfId="1" applyBorder="1" applyAlignment="1">
      <alignment horizontal="left" vertical="center" wrapText="1"/>
    </xf>
    <xf numFmtId="0" fontId="2" fillId="0" borderId="5" xfId="1" applyBorder="1" applyAlignment="1">
      <alignment horizontal="center" vertical="center" shrinkToFit="1"/>
    </xf>
    <xf numFmtId="0" fontId="2" fillId="0" borderId="48" xfId="1" applyBorder="1" applyAlignment="1">
      <alignment horizontal="left" vertical="center"/>
    </xf>
    <xf numFmtId="0" fontId="2" fillId="0" borderId="75" xfId="1" applyBorder="1" applyAlignment="1">
      <alignment horizontal="left" vertical="center"/>
    </xf>
    <xf numFmtId="0" fontId="2" fillId="0" borderId="43" xfId="1" applyBorder="1" applyAlignment="1">
      <alignment horizontal="left" vertical="center"/>
    </xf>
    <xf numFmtId="0" fontId="2" fillId="0" borderId="6" xfId="1" applyBorder="1" applyAlignment="1">
      <alignment horizontal="left" vertical="center" wrapText="1"/>
    </xf>
    <xf numFmtId="176" fontId="14" fillId="0" borderId="36" xfId="1" applyNumberFormat="1" applyFont="1" applyBorder="1" applyAlignment="1">
      <alignment horizontal="center" vertical="center"/>
    </xf>
    <xf numFmtId="0" fontId="14" fillId="0" borderId="36" xfId="1" applyFont="1" applyBorder="1" applyAlignment="1">
      <alignment horizontal="center" vertical="center"/>
    </xf>
    <xf numFmtId="177" fontId="14" fillId="0" borderId="36" xfId="1" applyNumberFormat="1" applyFont="1" applyBorder="1" applyAlignment="1">
      <alignment horizontal="center" vertical="center"/>
    </xf>
    <xf numFmtId="0" fontId="18" fillId="0" borderId="42" xfId="1" applyFont="1" applyBorder="1" applyAlignment="1">
      <alignment horizontal="left" vertical="center" wrapText="1"/>
    </xf>
    <xf numFmtId="0" fontId="16" fillId="0" borderId="20" xfId="1" applyFont="1" applyBorder="1" applyAlignment="1">
      <alignment horizontal="left" vertical="center" wrapText="1"/>
    </xf>
    <xf numFmtId="0" fontId="2" fillId="0" borderId="20" xfId="1" applyBorder="1" applyAlignment="1">
      <alignment horizontal="left" vertical="center" wrapText="1"/>
    </xf>
    <xf numFmtId="176" fontId="2" fillId="2" borderId="6" xfId="1" applyNumberFormat="1" applyFill="1" applyBorder="1" applyAlignment="1">
      <alignment horizontal="center" vertical="center"/>
    </xf>
    <xf numFmtId="0" fontId="2" fillId="2" borderId="16" xfId="1" applyFill="1" applyBorder="1">
      <alignment vertical="center"/>
    </xf>
    <xf numFmtId="176" fontId="2" fillId="2" borderId="27" xfId="1" applyNumberFormat="1" applyFill="1" applyBorder="1" applyAlignment="1">
      <alignment horizontal="center" vertical="center"/>
    </xf>
    <xf numFmtId="0" fontId="2" fillId="2" borderId="27" xfId="1" applyFill="1" applyBorder="1">
      <alignment vertical="center"/>
    </xf>
    <xf numFmtId="177" fontId="2" fillId="2" borderId="27" xfId="1" applyNumberFormat="1" applyFill="1" applyBorder="1">
      <alignment vertical="center"/>
    </xf>
    <xf numFmtId="0" fontId="2" fillId="2" borderId="27" xfId="1" applyFill="1" applyBorder="1" applyAlignment="1">
      <alignment vertical="center" wrapText="1" shrinkToFit="1"/>
    </xf>
    <xf numFmtId="0" fontId="0" fillId="2" borderId="27" xfId="0" applyFill="1" applyBorder="1" applyAlignment="1">
      <alignment horizontal="right" vertical="center"/>
    </xf>
    <xf numFmtId="177" fontId="2" fillId="2" borderId="6" xfId="1" applyNumberFormat="1" applyFill="1" applyBorder="1">
      <alignment vertical="center"/>
    </xf>
    <xf numFmtId="0" fontId="0" fillId="2" borderId="6" xfId="0" applyFill="1" applyBorder="1" applyAlignment="1">
      <alignment horizontal="left" vertical="center"/>
    </xf>
    <xf numFmtId="0" fontId="4" fillId="2" borderId="6" xfId="1" applyFont="1" applyFill="1" applyBorder="1" applyAlignment="1">
      <alignment horizontal="center" vertical="center"/>
    </xf>
    <xf numFmtId="0" fontId="3" fillId="3" borderId="19" xfId="1" applyFont="1" applyFill="1" applyBorder="1" applyAlignment="1">
      <alignment horizontal="center" vertical="center"/>
    </xf>
    <xf numFmtId="0" fontId="4" fillId="3" borderId="5" xfId="1" applyFont="1" applyFill="1" applyBorder="1" applyAlignment="1">
      <alignment horizontal="center" vertical="center"/>
    </xf>
    <xf numFmtId="176" fontId="2" fillId="3" borderId="5" xfId="1" applyNumberFormat="1" applyFill="1" applyBorder="1" applyAlignment="1">
      <alignment horizontal="center" vertical="center"/>
    </xf>
    <xf numFmtId="0" fontId="2" fillId="3" borderId="5" xfId="1" applyFill="1" applyBorder="1" applyAlignment="1">
      <alignment horizontal="left" vertical="center"/>
    </xf>
    <xf numFmtId="177" fontId="2" fillId="3" borderId="5" xfId="1" applyNumberFormat="1" applyFill="1" applyBorder="1" applyAlignment="1">
      <alignment horizontal="center" vertical="center"/>
    </xf>
    <xf numFmtId="177" fontId="2" fillId="3" borderId="5" xfId="1" applyNumberFormat="1" applyFill="1" applyBorder="1" applyAlignment="1">
      <alignment horizontal="right" vertical="center"/>
    </xf>
    <xf numFmtId="0" fontId="2" fillId="3" borderId="5" xfId="0" applyFont="1" applyFill="1" applyBorder="1" applyAlignment="1">
      <alignment horizontal="left" vertical="center"/>
    </xf>
    <xf numFmtId="0" fontId="2" fillId="3" borderId="5" xfId="0" applyFont="1" applyFill="1" applyBorder="1" applyAlignment="1">
      <alignment horizontal="right" vertical="center"/>
    </xf>
    <xf numFmtId="0" fontId="2" fillId="3" borderId="5" xfId="1" applyFill="1" applyBorder="1" applyAlignment="1">
      <alignment horizontal="right" vertical="center" shrinkToFit="1"/>
    </xf>
    <xf numFmtId="0" fontId="15" fillId="3" borderId="19" xfId="1" applyFont="1" applyFill="1" applyBorder="1" applyAlignment="1">
      <alignment horizontal="center" vertical="center"/>
    </xf>
    <xf numFmtId="0" fontId="17" fillId="3" borderId="5" xfId="1" applyFont="1" applyFill="1" applyBorder="1" applyAlignment="1">
      <alignment horizontal="center" vertical="center"/>
    </xf>
    <xf numFmtId="56" fontId="18" fillId="3" borderId="5" xfId="1" applyNumberFormat="1" applyFont="1" applyFill="1" applyBorder="1" applyAlignment="1">
      <alignment horizontal="center" vertical="center"/>
    </xf>
    <xf numFmtId="0" fontId="18" fillId="3" borderId="42" xfId="1" applyFont="1" applyFill="1" applyBorder="1" applyAlignment="1">
      <alignment horizontal="left" vertical="center"/>
    </xf>
    <xf numFmtId="177" fontId="16" fillId="3" borderId="5" xfId="1" applyNumberFormat="1" applyFont="1" applyFill="1" applyBorder="1" applyAlignment="1">
      <alignment horizontal="right" vertical="center"/>
    </xf>
    <xf numFmtId="177" fontId="16" fillId="3" borderId="42" xfId="1" applyNumberFormat="1" applyFont="1" applyFill="1" applyBorder="1" applyAlignment="1">
      <alignment horizontal="right" vertical="center"/>
    </xf>
    <xf numFmtId="0" fontId="16" fillId="3" borderId="5" xfId="0" applyFont="1" applyFill="1" applyBorder="1" applyAlignment="1">
      <alignment horizontal="left" vertical="center"/>
    </xf>
    <xf numFmtId="0" fontId="16" fillId="3" borderId="5" xfId="0" applyFont="1" applyFill="1" applyBorder="1" applyAlignment="1">
      <alignment horizontal="right" vertical="center"/>
    </xf>
    <xf numFmtId="0" fontId="16" fillId="3" borderId="20" xfId="1" applyFont="1" applyFill="1" applyBorder="1" applyAlignment="1">
      <alignment horizontal="left" vertical="center"/>
    </xf>
    <xf numFmtId="0" fontId="16" fillId="3" borderId="20" xfId="1" applyFont="1" applyFill="1" applyBorder="1" applyAlignment="1">
      <alignment horizontal="left" vertical="center" wrapText="1"/>
    </xf>
    <xf numFmtId="0" fontId="0" fillId="3" borderId="20" xfId="0" applyFill="1" applyBorder="1" applyAlignment="1">
      <alignment vertical="center" wrapText="1"/>
    </xf>
    <xf numFmtId="0" fontId="3" fillId="2" borderId="15" xfId="1" applyFont="1" applyFill="1" applyBorder="1" applyAlignment="1">
      <alignment horizontal="center" vertical="center"/>
    </xf>
    <xf numFmtId="0" fontId="0" fillId="2" borderId="5" xfId="0" applyFill="1" applyBorder="1" applyAlignment="1">
      <alignment horizontal="left" vertical="center"/>
    </xf>
    <xf numFmtId="0" fontId="0" fillId="3" borderId="6" xfId="0" applyFill="1" applyBorder="1" applyAlignment="1">
      <alignment horizontal="left" vertical="center" wrapText="1"/>
    </xf>
    <xf numFmtId="177" fontId="2" fillId="3" borderId="42" xfId="1" applyNumberFormat="1" applyFill="1" applyBorder="1" applyAlignment="1">
      <alignment horizontal="right" vertical="center"/>
    </xf>
    <xf numFmtId="0" fontId="3" fillId="3" borderId="45" xfId="1" applyFont="1" applyFill="1" applyBorder="1" applyAlignment="1">
      <alignment horizontal="center" vertical="center"/>
    </xf>
    <xf numFmtId="0" fontId="4" fillId="3" borderId="6" xfId="1" applyFont="1" applyFill="1" applyBorder="1" applyAlignment="1">
      <alignment horizontal="center" vertical="center"/>
    </xf>
    <xf numFmtId="176" fontId="2" fillId="3" borderId="6" xfId="1" applyNumberFormat="1" applyFill="1" applyBorder="1" applyAlignment="1">
      <alignment horizontal="center" vertical="center"/>
    </xf>
    <xf numFmtId="0" fontId="2" fillId="3" borderId="6" xfId="1" applyFill="1" applyBorder="1" applyAlignment="1">
      <alignment horizontal="left" vertical="center"/>
    </xf>
    <xf numFmtId="0" fontId="14" fillId="2" borderId="28" xfId="0" applyFont="1" applyFill="1" applyBorder="1" applyAlignment="1">
      <alignment horizontal="center" vertical="center"/>
    </xf>
    <xf numFmtId="0" fontId="0" fillId="2" borderId="41" xfId="0" applyFill="1" applyBorder="1">
      <alignment vertical="center"/>
    </xf>
    <xf numFmtId="177" fontId="14" fillId="2" borderId="5" xfId="1" applyNumberFormat="1" applyFont="1" applyFill="1" applyBorder="1" applyAlignment="1">
      <alignment horizontal="center" vertical="center"/>
    </xf>
    <xf numFmtId="0" fontId="0" fillId="2" borderId="16" xfId="0" applyFill="1" applyBorder="1" applyAlignment="1">
      <alignment vertical="center" wrapText="1"/>
    </xf>
    <xf numFmtId="56" fontId="2" fillId="2" borderId="6" xfId="1" applyNumberFormat="1" applyFill="1" applyBorder="1" applyAlignment="1">
      <alignment horizontal="center" vertical="center"/>
    </xf>
    <xf numFmtId="177" fontId="2" fillId="0" borderId="5" xfId="1" applyNumberFormat="1" applyBorder="1" applyAlignment="1">
      <alignment horizontal="right" vertical="center" wrapText="1"/>
    </xf>
    <xf numFmtId="0" fontId="2" fillId="0" borderId="28" xfId="1" applyBorder="1" applyAlignment="1">
      <alignment horizontal="left" vertical="center"/>
    </xf>
    <xf numFmtId="177" fontId="2" fillId="0" borderId="27" xfId="1" applyNumberFormat="1" applyBorder="1" applyAlignment="1">
      <alignment horizontal="right" vertical="center"/>
    </xf>
    <xf numFmtId="0" fontId="3" fillId="0" borderId="5" xfId="0" applyFont="1" applyBorder="1" applyAlignment="1">
      <alignment horizontal="left" vertical="center"/>
    </xf>
    <xf numFmtId="0" fontId="2" fillId="0" borderId="27" xfId="0" applyFont="1" applyBorder="1" applyAlignment="1">
      <alignment horizontal="left" vertical="center"/>
    </xf>
    <xf numFmtId="0" fontId="16" fillId="0" borderId="6" xfId="0" applyFont="1" applyBorder="1" applyAlignment="1">
      <alignment horizontal="right" vertical="center"/>
    </xf>
    <xf numFmtId="177" fontId="16" fillId="0" borderId="6" xfId="1" applyNumberFormat="1" applyFont="1" applyBorder="1" applyAlignment="1">
      <alignment horizontal="right" vertical="center"/>
    </xf>
    <xf numFmtId="0" fontId="15" fillId="0" borderId="5" xfId="1" applyFont="1" applyBorder="1" applyAlignment="1">
      <alignment horizontal="center" vertical="center"/>
    </xf>
    <xf numFmtId="0" fontId="12" fillId="2" borderId="28" xfId="0" applyFont="1" applyFill="1" applyBorder="1" applyAlignment="1">
      <alignment horizontal="right" vertical="center"/>
    </xf>
    <xf numFmtId="0" fontId="0" fillId="0" borderId="27" xfId="0" applyBorder="1">
      <alignment vertical="center"/>
    </xf>
    <xf numFmtId="0" fontId="20" fillId="0" borderId="0" xfId="0" applyFont="1" applyAlignment="1">
      <alignment vertical="center" wrapText="1"/>
    </xf>
    <xf numFmtId="177" fontId="3" fillId="0" borderId="28" xfId="1" applyNumberFormat="1" applyFont="1" applyBorder="1" applyAlignment="1">
      <alignment horizontal="center" vertical="center"/>
    </xf>
    <xf numFmtId="0" fontId="3" fillId="0" borderId="28" xfId="1" applyFont="1" applyBorder="1" applyAlignment="1">
      <alignment horizontal="center" vertical="center" shrinkToFit="1"/>
    </xf>
    <xf numFmtId="0" fontId="2" fillId="0" borderId="28" xfId="0" applyFont="1" applyBorder="1" applyAlignment="1">
      <alignment horizontal="right" vertical="center"/>
    </xf>
    <xf numFmtId="177" fontId="2" fillId="0" borderId="5" xfId="1" applyNumberFormat="1" applyBorder="1" applyAlignment="1">
      <alignment horizontal="center" vertical="center"/>
    </xf>
    <xf numFmtId="0" fontId="3" fillId="2" borderId="6" xfId="1" applyFont="1" applyFill="1" applyBorder="1" applyAlignment="1">
      <alignment horizontal="center" vertical="center"/>
    </xf>
    <xf numFmtId="56" fontId="2" fillId="0" borderId="0" xfId="1" applyNumberFormat="1" applyAlignment="1">
      <alignment horizontal="center" vertical="center"/>
    </xf>
    <xf numFmtId="177" fontId="2" fillId="0" borderId="42" xfId="1" applyNumberFormat="1" applyBorder="1" applyAlignment="1">
      <alignment horizontal="right" vertical="center"/>
    </xf>
    <xf numFmtId="177" fontId="3" fillId="0" borderId="5" xfId="1" applyNumberFormat="1" applyFont="1" applyBorder="1" applyAlignment="1">
      <alignment horizontal="center" vertical="center"/>
    </xf>
    <xf numFmtId="0" fontId="2" fillId="3" borderId="5" xfId="1" applyFill="1" applyBorder="1" applyAlignment="1">
      <alignment horizontal="left" vertical="center" wrapText="1"/>
    </xf>
    <xf numFmtId="0" fontId="21" fillId="0" borderId="7" xfId="1" applyFont="1" applyBorder="1" applyAlignment="1">
      <alignment horizontal="left" vertical="center"/>
    </xf>
    <xf numFmtId="0" fontId="3" fillId="0" borderId="7" xfId="0" applyFont="1" applyBorder="1" applyAlignment="1">
      <alignment horizontal="center" vertical="center"/>
    </xf>
    <xf numFmtId="0" fontId="3" fillId="0" borderId="7" xfId="1" applyFont="1" applyBorder="1" applyAlignment="1">
      <alignment horizontal="center" vertical="center" shrinkToFit="1"/>
    </xf>
    <xf numFmtId="0" fontId="21" fillId="0" borderId="28" xfId="1" applyFont="1" applyBorder="1" applyAlignment="1">
      <alignment horizontal="left" vertical="center"/>
    </xf>
    <xf numFmtId="177" fontId="2" fillId="0" borderId="28" xfId="1" applyNumberFormat="1" applyBorder="1" applyAlignment="1">
      <alignment horizontal="right" vertical="center"/>
    </xf>
    <xf numFmtId="0" fontId="22" fillId="0" borderId="0" xfId="0" applyFont="1">
      <alignment vertical="center"/>
    </xf>
    <xf numFmtId="0" fontId="16" fillId="0" borderId="16" xfId="1" applyFont="1" applyBorder="1" applyAlignment="1">
      <alignment horizontal="left" vertical="center"/>
    </xf>
    <xf numFmtId="0" fontId="17" fillId="0" borderId="6" xfId="1" applyFont="1" applyBorder="1" applyAlignment="1">
      <alignment horizontal="center" vertical="center"/>
    </xf>
    <xf numFmtId="56" fontId="18" fillId="0" borderId="6" xfId="1" applyNumberFormat="1" applyFont="1" applyBorder="1" applyAlignment="1">
      <alignment horizontal="center" vertical="center"/>
    </xf>
    <xf numFmtId="0" fontId="18" fillId="0" borderId="6" xfId="1" applyFont="1" applyBorder="1" applyAlignment="1">
      <alignment horizontal="left" vertical="center"/>
    </xf>
    <xf numFmtId="0" fontId="15" fillId="0" borderId="34" xfId="1" applyFont="1" applyBorder="1" applyAlignment="1">
      <alignment horizontal="center" vertical="center"/>
    </xf>
    <xf numFmtId="0" fontId="17" fillId="0" borderId="37" xfId="1" applyFont="1" applyBorder="1" applyAlignment="1">
      <alignment horizontal="center" vertical="center"/>
    </xf>
    <xf numFmtId="56" fontId="16" fillId="0" borderId="5" xfId="1" applyNumberFormat="1" applyFont="1" applyBorder="1" applyAlignment="1">
      <alignment horizontal="center" vertical="center"/>
    </xf>
    <xf numFmtId="0" fontId="18" fillId="0" borderId="5" xfId="1" applyFont="1" applyBorder="1" applyAlignment="1">
      <alignment horizontal="left" vertical="center"/>
    </xf>
    <xf numFmtId="0" fontId="16" fillId="0" borderId="28" xfId="0" applyFont="1" applyBorder="1" applyAlignment="1">
      <alignment horizontal="left" vertical="center"/>
    </xf>
    <xf numFmtId="0" fontId="16" fillId="0" borderId="28" xfId="0" applyFont="1" applyBorder="1" applyAlignment="1">
      <alignment horizontal="right" vertical="center"/>
    </xf>
    <xf numFmtId="177" fontId="14" fillId="0" borderId="5" xfId="1" applyNumberFormat="1" applyFont="1" applyBorder="1" applyAlignment="1">
      <alignment horizontal="right" vertical="center"/>
    </xf>
    <xf numFmtId="177" fontId="2" fillId="2" borderId="48" xfId="1" applyNumberFormat="1" applyFill="1" applyBorder="1" applyAlignment="1">
      <alignment horizontal="right" vertical="center"/>
    </xf>
    <xf numFmtId="177" fontId="2" fillId="0" borderId="44" xfId="1" applyNumberFormat="1" applyBorder="1" applyAlignment="1">
      <alignment horizontal="right" vertical="center"/>
    </xf>
    <xf numFmtId="177" fontId="2" fillId="0" borderId="48" xfId="1" applyNumberFormat="1" applyBorder="1" applyAlignment="1">
      <alignment horizontal="right" vertical="center"/>
    </xf>
    <xf numFmtId="177" fontId="2" fillId="0" borderId="0" xfId="1" applyNumberFormat="1" applyAlignment="1">
      <alignment horizontal="right" vertical="center"/>
    </xf>
    <xf numFmtId="56" fontId="16" fillId="0" borderId="6" xfId="1" applyNumberFormat="1" applyFont="1" applyBorder="1" applyAlignment="1">
      <alignment horizontal="center" vertical="center"/>
    </xf>
    <xf numFmtId="0" fontId="2" fillId="0" borderId="28" xfId="0" applyFont="1" applyBorder="1" applyAlignment="1">
      <alignment horizontal="left" vertical="center"/>
    </xf>
    <xf numFmtId="0" fontId="17" fillId="0" borderId="44" xfId="1" applyFont="1" applyBorder="1" applyAlignment="1">
      <alignment horizontal="center" vertical="center"/>
    </xf>
    <xf numFmtId="0" fontId="16" fillId="0" borderId="6" xfId="0" applyFont="1" applyBorder="1" applyAlignment="1">
      <alignment horizontal="left" vertical="center"/>
    </xf>
    <xf numFmtId="56" fontId="2" fillId="0" borderId="6" xfId="1" applyNumberFormat="1" applyBorder="1" applyAlignment="1">
      <alignment horizontal="center" vertical="center"/>
    </xf>
    <xf numFmtId="0" fontId="23" fillId="0" borderId="6" xfId="1" applyFont="1" applyBorder="1" applyAlignment="1">
      <alignment horizontal="left"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3" fillId="2" borderId="34" xfId="1" applyFont="1" applyFill="1" applyBorder="1" applyAlignment="1">
      <alignment horizontal="center" vertical="center"/>
    </xf>
    <xf numFmtId="0" fontId="15" fillId="0" borderId="6" xfId="1" applyFont="1" applyBorder="1" applyAlignment="1">
      <alignment horizontal="center" vertical="center"/>
    </xf>
    <xf numFmtId="176" fontId="16" fillId="0" borderId="6" xfId="1" applyNumberFormat="1" applyFont="1" applyBorder="1" applyAlignment="1">
      <alignment horizontal="center" vertical="center"/>
    </xf>
    <xf numFmtId="0" fontId="16" fillId="0" borderId="6" xfId="1" applyFont="1" applyBorder="1" applyAlignment="1">
      <alignment horizontal="left" vertical="center"/>
    </xf>
    <xf numFmtId="0" fontId="3" fillId="0" borderId="6" xfId="0" applyFont="1" applyBorder="1" applyAlignment="1">
      <alignment horizontal="center" vertical="center"/>
    </xf>
    <xf numFmtId="0" fontId="3" fillId="0" borderId="6" xfId="1" applyFont="1" applyBorder="1" applyAlignment="1">
      <alignment horizontal="center" vertical="center" shrinkToFit="1"/>
    </xf>
    <xf numFmtId="176" fontId="23" fillId="0" borderId="6" xfId="1" applyNumberFormat="1" applyFont="1" applyBorder="1" applyAlignment="1">
      <alignment horizontal="center" vertical="center"/>
    </xf>
    <xf numFmtId="0" fontId="23" fillId="0" borderId="5" xfId="1" applyFont="1" applyBorder="1" applyAlignment="1">
      <alignment horizontal="left" vertical="center"/>
    </xf>
    <xf numFmtId="56" fontId="2" fillId="0" borderId="5" xfId="1" applyNumberFormat="1" applyBorder="1" applyAlignment="1">
      <alignment horizontal="center" vertical="center"/>
    </xf>
    <xf numFmtId="0" fontId="12" fillId="2" borderId="6" xfId="0" applyFont="1" applyFill="1" applyBorder="1" applyAlignment="1">
      <alignment horizontal="center" vertical="center"/>
    </xf>
    <xf numFmtId="176" fontId="23" fillId="0" borderId="5" xfId="1" applyNumberFormat="1" applyFont="1" applyBorder="1" applyAlignment="1">
      <alignment horizontal="center" vertical="center"/>
    </xf>
    <xf numFmtId="177" fontId="2" fillId="2" borderId="5" xfId="1" applyNumberFormat="1" applyFill="1" applyBorder="1" applyAlignment="1">
      <alignment horizontal="right" vertical="center"/>
    </xf>
    <xf numFmtId="0" fontId="2" fillId="2" borderId="14" xfId="1" applyFill="1" applyBorder="1" applyAlignment="1">
      <alignment horizontal="left" vertical="center"/>
    </xf>
    <xf numFmtId="0" fontId="2" fillId="2" borderId="6" xfId="0" applyFont="1" applyFill="1" applyBorder="1" applyAlignment="1">
      <alignment horizontal="left" vertical="center"/>
    </xf>
    <xf numFmtId="0" fontId="2" fillId="2" borderId="6" xfId="0" applyFont="1" applyFill="1" applyBorder="1" applyAlignment="1">
      <alignment horizontal="right" vertical="center"/>
    </xf>
    <xf numFmtId="177" fontId="2" fillId="2" borderId="27" xfId="1" applyNumberFormat="1" applyFill="1" applyBorder="1" applyAlignment="1">
      <alignment horizontal="right" vertical="center"/>
    </xf>
    <xf numFmtId="177" fontId="2" fillId="2" borderId="27" xfId="1" applyNumberFormat="1" applyFill="1" applyBorder="1" applyAlignment="1">
      <alignment horizontal="center" vertical="center"/>
    </xf>
    <xf numFmtId="0" fontId="12" fillId="2" borderId="27" xfId="0" applyFont="1" applyFill="1" applyBorder="1" applyAlignment="1">
      <alignment horizontal="right" vertical="center"/>
    </xf>
    <xf numFmtId="0" fontId="3" fillId="0" borderId="87" xfId="1" applyFont="1" applyBorder="1" applyAlignment="1">
      <alignment horizontal="center" vertical="center"/>
    </xf>
    <xf numFmtId="0" fontId="2" fillId="2" borderId="27" xfId="1" applyFill="1" applyBorder="1" applyAlignment="1">
      <alignment horizontal="left" vertical="center"/>
    </xf>
    <xf numFmtId="0" fontId="2" fillId="2" borderId="6" xfId="0" applyFont="1" applyFill="1" applyBorder="1" applyAlignment="1">
      <alignment horizontal="center" vertical="center"/>
    </xf>
    <xf numFmtId="0" fontId="12" fillId="0" borderId="6" xfId="0" applyFont="1" applyBorder="1" applyAlignment="1">
      <alignment horizontal="right" vertical="center"/>
    </xf>
    <xf numFmtId="0" fontId="2" fillId="2" borderId="16" xfId="1" applyFill="1" applyBorder="1" applyAlignment="1">
      <alignment horizontal="left" vertical="center"/>
    </xf>
    <xf numFmtId="0" fontId="3" fillId="0" borderId="28" xfId="0" applyFont="1" applyBorder="1" applyAlignment="1">
      <alignment horizontal="center" vertical="center"/>
    </xf>
    <xf numFmtId="176" fontId="2" fillId="2" borderId="28" xfId="1" applyNumberFormat="1" applyFill="1" applyBorder="1" applyAlignment="1">
      <alignment horizontal="center" vertical="center"/>
    </xf>
    <xf numFmtId="0" fontId="2" fillId="2" borderId="28" xfId="0" applyFont="1" applyFill="1" applyBorder="1" applyAlignment="1">
      <alignment horizontal="center" vertical="center"/>
    </xf>
    <xf numFmtId="0" fontId="2" fillId="2" borderId="28" xfId="1" applyFill="1" applyBorder="1" applyAlignment="1">
      <alignment horizontal="center" vertical="center" shrinkToFit="1"/>
    </xf>
    <xf numFmtId="0" fontId="2" fillId="2" borderId="5" xfId="1" applyFill="1" applyBorder="1" applyAlignment="1">
      <alignment horizontal="left" vertical="center"/>
    </xf>
    <xf numFmtId="0" fontId="2" fillId="2" borderId="7" xfId="1" applyFill="1" applyBorder="1" applyAlignment="1">
      <alignment horizontal="left" vertical="center"/>
    </xf>
    <xf numFmtId="177" fontId="2" fillId="2" borderId="7" xfId="1" applyNumberFormat="1" applyFill="1" applyBorder="1" applyAlignment="1">
      <alignment horizontal="center" vertical="center"/>
    </xf>
    <xf numFmtId="0" fontId="2" fillId="2" borderId="6" xfId="1" applyFill="1" applyBorder="1" applyAlignment="1">
      <alignment horizontal="right" vertical="center" shrinkToFit="1"/>
    </xf>
    <xf numFmtId="0" fontId="2" fillId="2" borderId="20" xfId="1" applyFill="1" applyBorder="1" applyAlignment="1">
      <alignment horizontal="left" vertical="center" wrapText="1"/>
    </xf>
    <xf numFmtId="0" fontId="23" fillId="0" borderId="41" xfId="1" applyFont="1" applyBorder="1" applyAlignment="1">
      <alignment horizontal="left" vertical="center"/>
    </xf>
    <xf numFmtId="0" fontId="12" fillId="0" borderId="6" xfId="0" applyFont="1" applyBorder="1" applyAlignment="1">
      <alignment horizontal="center" vertical="center"/>
    </xf>
    <xf numFmtId="0" fontId="15" fillId="0" borderId="87" xfId="1" applyFont="1" applyBorder="1" applyAlignment="1">
      <alignment horizontal="center" vertical="center"/>
    </xf>
    <xf numFmtId="177" fontId="3" fillId="2" borderId="28" xfId="1" applyNumberFormat="1" applyFont="1" applyFill="1" applyBorder="1" applyAlignment="1">
      <alignment horizontal="center" vertical="center"/>
    </xf>
    <xf numFmtId="0" fontId="3" fillId="2" borderId="28" xfId="0" applyFont="1" applyFill="1" applyBorder="1" applyAlignment="1">
      <alignment horizontal="center" vertical="center"/>
    </xf>
    <xf numFmtId="0" fontId="3" fillId="2" borderId="13" xfId="1" applyFont="1" applyFill="1" applyBorder="1" applyAlignment="1">
      <alignment horizontal="center" vertical="center"/>
    </xf>
    <xf numFmtId="176" fontId="3" fillId="2" borderId="7" xfId="1" applyNumberFormat="1" applyFont="1" applyFill="1" applyBorder="1" applyAlignment="1">
      <alignment horizontal="center" vertical="center"/>
    </xf>
    <xf numFmtId="0" fontId="2" fillId="2" borderId="28" xfId="1" applyFill="1" applyBorder="1" applyAlignment="1">
      <alignment horizontal="left" vertical="center" wrapText="1"/>
    </xf>
    <xf numFmtId="177" fontId="2" fillId="2" borderId="28" xfId="1" applyNumberFormat="1" applyFill="1" applyBorder="1" applyAlignment="1">
      <alignment horizontal="right" vertical="center"/>
    </xf>
    <xf numFmtId="0" fontId="2" fillId="2" borderId="28" xfId="0" applyFont="1" applyFill="1" applyBorder="1" applyAlignment="1">
      <alignment horizontal="right" vertical="center"/>
    </xf>
    <xf numFmtId="0" fontId="2" fillId="0" borderId="28" xfId="1" applyBorder="1" applyAlignment="1">
      <alignment horizontal="center" vertical="center" wrapText="1"/>
    </xf>
    <xf numFmtId="0" fontId="2" fillId="2" borderId="28" xfId="1" applyFill="1" applyBorder="1" applyAlignment="1">
      <alignment horizontal="right" vertical="center" shrinkToFit="1"/>
    </xf>
    <xf numFmtId="177" fontId="2" fillId="0" borderId="7" xfId="1" applyNumberFormat="1" applyBorder="1" applyAlignment="1">
      <alignment horizontal="center" vertical="center"/>
    </xf>
    <xf numFmtId="0" fontId="16" fillId="0" borderId="33" xfId="0" applyFont="1" applyBorder="1" applyAlignment="1">
      <alignment horizontal="right" vertical="center"/>
    </xf>
    <xf numFmtId="0" fontId="2" fillId="0" borderId="28" xfId="1" applyBorder="1" applyAlignment="1">
      <alignment horizontal="center" vertical="center" shrinkToFit="1"/>
    </xf>
    <xf numFmtId="0" fontId="2" fillId="0" borderId="31" xfId="1" applyBorder="1" applyAlignment="1">
      <alignment horizontal="center" vertical="center"/>
    </xf>
    <xf numFmtId="0" fontId="2" fillId="0" borderId="41" xfId="1" applyBorder="1" applyAlignment="1">
      <alignment horizontal="left" vertical="center"/>
    </xf>
    <xf numFmtId="177" fontId="2" fillId="0" borderId="28" xfId="1" applyNumberFormat="1" applyBorder="1" applyAlignment="1">
      <alignment horizontal="left" vertical="center" wrapText="1"/>
    </xf>
    <xf numFmtId="0" fontId="2" fillId="0" borderId="27" xfId="1" applyBorder="1" applyAlignment="1">
      <alignment horizontal="left" vertical="center"/>
    </xf>
    <xf numFmtId="0" fontId="2" fillId="0" borderId="27" xfId="0" applyFont="1" applyBorder="1">
      <alignment vertical="center"/>
    </xf>
    <xf numFmtId="0" fontId="2" fillId="0" borderId="30" xfId="1" applyBorder="1" applyAlignment="1">
      <alignment horizontal="left" vertical="center"/>
    </xf>
    <xf numFmtId="0" fontId="3" fillId="0" borderId="41" xfId="1" applyFont="1" applyBorder="1" applyAlignment="1">
      <alignment horizontal="center" vertical="center"/>
    </xf>
    <xf numFmtId="0" fontId="2" fillId="0" borderId="28" xfId="0" applyFont="1" applyBorder="1">
      <alignment vertical="center"/>
    </xf>
    <xf numFmtId="0" fontId="2" fillId="0" borderId="31" xfId="1" applyBorder="1" applyAlignment="1">
      <alignment horizontal="left" vertical="center"/>
    </xf>
    <xf numFmtId="38" fontId="2" fillId="0" borderId="6" xfId="5" applyFont="1" applyBorder="1" applyAlignment="1">
      <alignment horizontal="right" vertical="center"/>
    </xf>
    <xf numFmtId="38" fontId="12" fillId="0" borderId="36" xfId="5" applyFont="1" applyBorder="1" applyAlignment="1">
      <alignment horizontal="right" vertical="center"/>
    </xf>
    <xf numFmtId="38" fontId="0" fillId="0" borderId="5" xfId="5" applyFont="1" applyBorder="1" applyAlignment="1">
      <alignment horizontal="right" vertical="center" wrapText="1"/>
    </xf>
    <xf numFmtId="38" fontId="0" fillId="0" borderId="6" xfId="5" applyFont="1" applyBorder="1" applyAlignment="1">
      <alignment horizontal="right" vertical="center" wrapText="1"/>
    </xf>
    <xf numFmtId="38" fontId="0" fillId="0" borderId="6" xfId="5" applyFont="1" applyBorder="1" applyAlignment="1">
      <alignment horizontal="right" vertical="center"/>
    </xf>
    <xf numFmtId="38" fontId="0" fillId="0" borderId="5" xfId="5" applyFont="1" applyBorder="1" applyAlignment="1">
      <alignment horizontal="right" vertical="center"/>
    </xf>
    <xf numFmtId="38" fontId="12" fillId="3" borderId="36" xfId="5" applyFont="1" applyFill="1" applyBorder="1" applyAlignment="1">
      <alignment horizontal="right" vertical="center"/>
    </xf>
    <xf numFmtId="38" fontId="0" fillId="0" borderId="0" xfId="5" applyFont="1" applyAlignment="1">
      <alignment horizontal="right" vertical="center"/>
    </xf>
    <xf numFmtId="38" fontId="2" fillId="0" borderId="28" xfId="5" applyFont="1" applyFill="1" applyBorder="1" applyAlignment="1">
      <alignment horizontal="right" vertical="center" shrinkToFit="1"/>
    </xf>
    <xf numFmtId="0" fontId="2" fillId="0" borderId="14" xfId="1" applyBorder="1" applyAlignment="1">
      <alignment horizontal="left" vertical="center"/>
    </xf>
    <xf numFmtId="176" fontId="12" fillId="0" borderId="36" xfId="1" applyNumberFormat="1" applyFont="1" applyBorder="1" applyAlignment="1">
      <alignment horizontal="center" vertical="center"/>
    </xf>
    <xf numFmtId="177" fontId="12" fillId="0" borderId="36" xfId="1" applyNumberFormat="1" applyFont="1" applyBorder="1" applyAlignment="1">
      <alignment horizontal="center" vertical="center"/>
    </xf>
    <xf numFmtId="0" fontId="4" fillId="0" borderId="37" xfId="1" applyFont="1" applyBorder="1" applyAlignment="1">
      <alignment horizontal="center" vertical="center"/>
    </xf>
    <xf numFmtId="177" fontId="14" fillId="0" borderId="6" xfId="1" applyNumberFormat="1" applyFont="1" applyBorder="1" applyAlignment="1">
      <alignment horizontal="center" vertical="center"/>
    </xf>
    <xf numFmtId="0" fontId="3" fillId="0" borderId="7" xfId="1" applyFont="1" applyBorder="1" applyAlignment="1">
      <alignment horizontal="center" vertical="center"/>
    </xf>
    <xf numFmtId="0" fontId="12" fillId="0" borderId="7" xfId="0" applyFont="1" applyBorder="1" applyAlignment="1">
      <alignment horizontal="right" vertical="center"/>
    </xf>
    <xf numFmtId="0" fontId="3" fillId="2" borderId="92" xfId="1" applyFont="1" applyFill="1" applyBorder="1" applyAlignment="1">
      <alignment horizontal="center" vertical="center"/>
    </xf>
    <xf numFmtId="0" fontId="4" fillId="2" borderId="88" xfId="1" applyFont="1" applyFill="1" applyBorder="1" applyAlignment="1">
      <alignment horizontal="center" vertical="center"/>
    </xf>
    <xf numFmtId="176" fontId="2" fillId="2" borderId="88" xfId="1" applyNumberFormat="1" applyFill="1" applyBorder="1" applyAlignment="1">
      <alignment horizontal="center" vertical="center"/>
    </xf>
    <xf numFmtId="0" fontId="2" fillId="2" borderId="88" xfId="1" applyFill="1" applyBorder="1" applyAlignment="1">
      <alignment horizontal="left" vertical="center"/>
    </xf>
    <xf numFmtId="177" fontId="3" fillId="2" borderId="88" xfId="1" applyNumberFormat="1" applyFont="1" applyFill="1" applyBorder="1" applyAlignment="1">
      <alignment horizontal="center" vertical="center"/>
    </xf>
    <xf numFmtId="0" fontId="3" fillId="2" borderId="88" xfId="0" applyFont="1" applyFill="1" applyBorder="1" applyAlignment="1">
      <alignment horizontal="center" vertical="center"/>
    </xf>
    <xf numFmtId="0" fontId="2" fillId="2" borderId="88" xfId="0" applyFont="1" applyFill="1" applyBorder="1" applyAlignment="1">
      <alignment horizontal="right" vertical="center"/>
    </xf>
    <xf numFmtId="0" fontId="3" fillId="2" borderId="88" xfId="1" applyFont="1" applyFill="1" applyBorder="1" applyAlignment="1">
      <alignment horizontal="center" vertical="center" shrinkToFit="1"/>
    </xf>
    <xf numFmtId="0" fontId="3" fillId="2" borderId="11" xfId="1" applyFont="1" applyFill="1" applyBorder="1" applyAlignment="1">
      <alignment horizontal="center" vertical="center"/>
    </xf>
    <xf numFmtId="0" fontId="4" fillId="2" borderId="2" xfId="1" applyFont="1" applyFill="1" applyBorder="1" applyAlignment="1">
      <alignment horizontal="center" vertical="center"/>
    </xf>
    <xf numFmtId="176" fontId="2" fillId="2" borderId="2" xfId="1" applyNumberFormat="1" applyFill="1" applyBorder="1" applyAlignment="1">
      <alignment horizontal="center" vertical="center"/>
    </xf>
    <xf numFmtId="0" fontId="2" fillId="2" borderId="2" xfId="1" applyFill="1" applyBorder="1" applyAlignment="1">
      <alignment horizontal="left" vertical="center"/>
    </xf>
    <xf numFmtId="177" fontId="3" fillId="2" borderId="2" xfId="1" applyNumberFormat="1" applyFont="1" applyFill="1" applyBorder="1" applyAlignment="1">
      <alignment horizontal="center" vertical="center"/>
    </xf>
    <xf numFmtId="0" fontId="3" fillId="2" borderId="2" xfId="0" applyFont="1" applyFill="1" applyBorder="1" applyAlignment="1">
      <alignment horizontal="center" vertical="center"/>
    </xf>
    <xf numFmtId="0" fontId="2" fillId="2" borderId="2" xfId="0" applyFont="1" applyFill="1" applyBorder="1" applyAlignment="1">
      <alignment horizontal="right" vertical="center"/>
    </xf>
    <xf numFmtId="0" fontId="3" fillId="2" borderId="2" xfId="1" applyFont="1" applyFill="1" applyBorder="1" applyAlignment="1">
      <alignment horizontal="center" vertical="center" shrinkToFit="1"/>
    </xf>
    <xf numFmtId="0" fontId="2" fillId="2" borderId="5" xfId="1" applyFill="1" applyBorder="1" applyAlignment="1">
      <alignment horizontal="left" vertical="center" wrapText="1"/>
    </xf>
    <xf numFmtId="0" fontId="4" fillId="2" borderId="28" xfId="1" applyFont="1" applyFill="1" applyBorder="1" applyAlignment="1">
      <alignment horizontal="center" vertical="center"/>
    </xf>
    <xf numFmtId="176" fontId="3" fillId="2" borderId="28" xfId="1" applyNumberFormat="1" applyFont="1" applyFill="1" applyBorder="1" applyAlignment="1">
      <alignment horizontal="center" vertical="center"/>
    </xf>
    <xf numFmtId="177" fontId="3" fillId="2" borderId="36" xfId="1" applyNumberFormat="1" applyFont="1" applyFill="1" applyBorder="1" applyAlignment="1">
      <alignment horizontal="center" vertical="center"/>
    </xf>
    <xf numFmtId="0" fontId="3" fillId="2" borderId="36" xfId="0" applyFont="1" applyFill="1" applyBorder="1" applyAlignment="1">
      <alignment horizontal="center" vertical="center"/>
    </xf>
    <xf numFmtId="0" fontId="3" fillId="2" borderId="36" xfId="1" applyFont="1" applyFill="1" applyBorder="1" applyAlignment="1">
      <alignment horizontal="center" vertical="center" shrinkToFit="1"/>
    </xf>
    <xf numFmtId="0" fontId="3" fillId="2" borderId="57" xfId="1" applyFont="1" applyFill="1" applyBorder="1" applyAlignment="1">
      <alignment horizontal="center" vertical="center"/>
    </xf>
    <xf numFmtId="0" fontId="2" fillId="2" borderId="56" xfId="1" applyFill="1" applyBorder="1" applyAlignment="1">
      <alignment horizontal="left" vertical="center"/>
    </xf>
    <xf numFmtId="0" fontId="2" fillId="2" borderId="59" xfId="1" applyFill="1" applyBorder="1" applyAlignment="1">
      <alignment horizontal="left" vertical="center"/>
    </xf>
    <xf numFmtId="176" fontId="18" fillId="2" borderId="72" xfId="1" applyNumberFormat="1" applyFont="1" applyFill="1" applyBorder="1" applyAlignment="1">
      <alignment horizontal="center" vertical="center"/>
    </xf>
    <xf numFmtId="0" fontId="16" fillId="0" borderId="41" xfId="1" applyFont="1" applyBorder="1" applyAlignment="1">
      <alignment horizontal="center" vertical="center"/>
    </xf>
    <xf numFmtId="0" fontId="16" fillId="0" borderId="28" xfId="1" applyFont="1" applyBorder="1">
      <alignment vertical="center"/>
    </xf>
    <xf numFmtId="0" fontId="16" fillId="0" borderId="28" xfId="1" applyFont="1" applyBorder="1" applyAlignment="1">
      <alignment vertical="center" wrapText="1"/>
    </xf>
    <xf numFmtId="0" fontId="16" fillId="0" borderId="31" xfId="1" applyFont="1" applyBorder="1">
      <alignment vertical="center"/>
    </xf>
    <xf numFmtId="0" fontId="16" fillId="0" borderId="0" xfId="1" applyFont="1">
      <alignment vertical="center"/>
    </xf>
    <xf numFmtId="0" fontId="16" fillId="2" borderId="93" xfId="1" applyFont="1" applyFill="1" applyBorder="1" applyAlignment="1">
      <alignment horizontal="center" vertical="center"/>
    </xf>
    <xf numFmtId="0" fontId="18" fillId="2" borderId="68" xfId="1" applyFont="1" applyFill="1" applyBorder="1" applyAlignment="1">
      <alignment horizontal="center" vertical="center"/>
    </xf>
    <xf numFmtId="0" fontId="18" fillId="2" borderId="70" xfId="1" applyFont="1" applyFill="1" applyBorder="1" applyAlignment="1">
      <alignment horizontal="left" vertical="center"/>
    </xf>
    <xf numFmtId="177" fontId="16" fillId="2" borderId="68" xfId="1" applyNumberFormat="1" applyFont="1" applyFill="1" applyBorder="1" applyAlignment="1">
      <alignment horizontal="center" vertical="center"/>
    </xf>
    <xf numFmtId="0" fontId="16" fillId="2" borderId="72" xfId="0" applyFont="1" applyFill="1" applyBorder="1" applyAlignment="1">
      <alignment horizontal="center" vertical="center"/>
    </xf>
    <xf numFmtId="0" fontId="16" fillId="2" borderId="94" xfId="1" applyFont="1" applyFill="1" applyBorder="1" applyAlignment="1">
      <alignment horizontal="left" vertical="center"/>
    </xf>
    <xf numFmtId="177" fontId="16" fillId="2" borderId="72" xfId="1" applyNumberFormat="1" applyFont="1" applyFill="1" applyBorder="1" applyAlignment="1">
      <alignment horizontal="center" vertical="center"/>
    </xf>
    <xf numFmtId="0" fontId="4" fillId="0" borderId="66" xfId="1" applyFont="1" applyBorder="1" applyAlignment="1">
      <alignment horizontal="center" vertical="center"/>
    </xf>
    <xf numFmtId="0" fontId="23" fillId="0" borderId="7" xfId="1" applyFont="1" applyBorder="1" applyAlignment="1">
      <alignment horizontal="left" vertical="center"/>
    </xf>
    <xf numFmtId="177" fontId="2" fillId="0" borderId="89" xfId="1" applyNumberFormat="1" applyBorder="1" applyAlignment="1">
      <alignment horizontal="right" vertical="center"/>
    </xf>
    <xf numFmtId="0" fontId="12" fillId="0" borderId="88" xfId="0" applyFont="1" applyBorder="1" applyAlignment="1">
      <alignment horizontal="center" vertical="center"/>
    </xf>
    <xf numFmtId="0" fontId="2" fillId="0" borderId="90" xfId="1" applyBorder="1" applyAlignment="1">
      <alignment horizontal="left" vertical="center"/>
    </xf>
    <xf numFmtId="177" fontId="16" fillId="0" borderId="7" xfId="1" applyNumberFormat="1" applyFont="1" applyBorder="1" applyAlignment="1">
      <alignment horizontal="right" vertical="center"/>
    </xf>
    <xf numFmtId="0" fontId="16" fillId="0" borderId="88" xfId="0" applyFont="1" applyBorder="1" applyAlignment="1">
      <alignment horizontal="left" vertical="center"/>
    </xf>
    <xf numFmtId="0" fontId="2" fillId="0" borderId="9" xfId="1" applyBorder="1" applyAlignment="1">
      <alignment horizontal="center" vertical="center"/>
    </xf>
    <xf numFmtId="0" fontId="2" fillId="0" borderId="10" xfId="1" applyBorder="1" applyAlignment="1">
      <alignment horizontal="center" vertical="center"/>
    </xf>
    <xf numFmtId="0" fontId="3" fillId="4" borderId="8" xfId="1" applyFont="1" applyFill="1" applyBorder="1" applyAlignment="1">
      <alignment horizontal="center" vertical="center"/>
    </xf>
    <xf numFmtId="0" fontId="3" fillId="4" borderId="11" xfId="1" applyFont="1" applyFill="1" applyBorder="1" applyAlignment="1">
      <alignment horizontal="center" vertical="center"/>
    </xf>
    <xf numFmtId="0" fontId="4" fillId="4" borderId="9" xfId="1" applyFont="1" applyFill="1" applyBorder="1" applyAlignment="1">
      <alignment horizontal="center" vertical="center"/>
    </xf>
    <xf numFmtId="0" fontId="4" fillId="4" borderId="2" xfId="1" applyFont="1" applyFill="1" applyBorder="1" applyAlignment="1">
      <alignment horizontal="center" vertical="center"/>
    </xf>
    <xf numFmtId="176" fontId="3" fillId="4" borderId="9" xfId="1" applyNumberFormat="1" applyFont="1" applyFill="1" applyBorder="1" applyAlignment="1">
      <alignment horizontal="center" vertical="center"/>
    </xf>
    <xf numFmtId="176" fontId="3" fillId="4" borderId="2" xfId="1" applyNumberFormat="1" applyFont="1" applyFill="1" applyBorder="1" applyAlignment="1">
      <alignment horizontal="center" vertical="center"/>
    </xf>
    <xf numFmtId="0" fontId="3" fillId="4" borderId="9" xfId="1" applyFont="1" applyFill="1" applyBorder="1" applyAlignment="1">
      <alignment horizontal="center" vertical="center"/>
    </xf>
    <xf numFmtId="0" fontId="3" fillId="4" borderId="2" xfId="1" applyFont="1" applyFill="1" applyBorder="1" applyAlignment="1">
      <alignment horizontal="center" vertical="center"/>
    </xf>
    <xf numFmtId="177" fontId="3" fillId="4" borderId="9" xfId="1" applyNumberFormat="1" applyFont="1" applyFill="1" applyBorder="1" applyAlignment="1">
      <alignment horizontal="center" vertical="center"/>
    </xf>
    <xf numFmtId="177" fontId="3" fillId="4" borderId="2" xfId="1" applyNumberFormat="1" applyFont="1" applyFill="1" applyBorder="1" applyAlignment="1">
      <alignment horizontal="center" vertical="center"/>
    </xf>
    <xf numFmtId="0" fontId="3" fillId="4" borderId="9"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24" xfId="1" applyFont="1" applyFill="1" applyBorder="1" applyAlignment="1">
      <alignment horizontal="center" vertical="center" shrinkToFit="1"/>
    </xf>
    <xf numFmtId="0" fontId="3" fillId="4" borderId="25" xfId="1" applyFont="1" applyFill="1" applyBorder="1" applyAlignment="1">
      <alignment horizontal="center" vertical="center" shrinkToFit="1"/>
    </xf>
    <xf numFmtId="0" fontId="2" fillId="0" borderId="2" xfId="1" applyBorder="1" applyAlignment="1">
      <alignment horizontal="center" vertical="center"/>
    </xf>
    <xf numFmtId="0" fontId="12" fillId="0" borderId="64" xfId="1" applyFont="1" applyBorder="1" applyAlignment="1">
      <alignment horizontal="center" vertical="center"/>
    </xf>
    <xf numFmtId="0" fontId="12" fillId="0" borderId="65" xfId="1" applyFont="1" applyBorder="1" applyAlignment="1">
      <alignment horizontal="center" vertical="center"/>
    </xf>
    <xf numFmtId="6" fontId="12" fillId="0" borderId="63" xfId="4" applyFont="1" applyBorder="1" applyAlignment="1">
      <alignment horizontal="center" vertical="center" wrapText="1" shrinkToFit="1"/>
    </xf>
    <xf numFmtId="6" fontId="12" fillId="0" borderId="65" xfId="4" applyFont="1" applyBorder="1" applyAlignment="1">
      <alignment horizontal="center" vertical="center" wrapText="1" shrinkToFit="1"/>
    </xf>
    <xf numFmtId="6" fontId="12" fillId="0" borderId="62" xfId="4" applyFont="1" applyBorder="1" applyAlignment="1">
      <alignment horizontal="center" vertical="center" wrapText="1" shrinkToFit="1"/>
    </xf>
    <xf numFmtId="6" fontId="12" fillId="0" borderId="51" xfId="4" applyFont="1" applyBorder="1" applyAlignment="1">
      <alignment horizontal="center" vertical="center" wrapText="1" shrinkToFit="1"/>
    </xf>
    <xf numFmtId="0" fontId="12" fillId="0" borderId="61" xfId="1" applyFont="1" applyBorder="1" applyAlignment="1">
      <alignment horizontal="center" vertical="center"/>
    </xf>
    <xf numFmtId="0" fontId="12" fillId="0" borderId="51" xfId="1" applyFont="1" applyBorder="1" applyAlignment="1">
      <alignment horizontal="center" vertical="center"/>
    </xf>
    <xf numFmtId="177" fontId="12" fillId="0" borderId="62" xfId="1" applyNumberFormat="1" applyFont="1" applyBorder="1" applyAlignment="1">
      <alignment horizontal="center" vertical="center" wrapText="1" shrinkToFit="1"/>
    </xf>
    <xf numFmtId="177" fontId="12" fillId="0" borderId="51" xfId="1" applyNumberFormat="1" applyFont="1" applyBorder="1" applyAlignment="1">
      <alignment horizontal="center" vertical="center" wrapText="1" shrinkToFit="1"/>
    </xf>
    <xf numFmtId="177" fontId="12" fillId="0" borderId="62" xfId="1" applyNumberFormat="1" applyFont="1" applyBorder="1" applyAlignment="1">
      <alignment horizontal="center" vertical="center"/>
    </xf>
    <xf numFmtId="177" fontId="12" fillId="0" borderId="51" xfId="1" applyNumberFormat="1" applyFont="1" applyBorder="1" applyAlignment="1">
      <alignment horizontal="center" vertical="center"/>
    </xf>
    <xf numFmtId="177" fontId="12" fillId="0" borderId="61" xfId="5" applyNumberFormat="1" applyFont="1" applyBorder="1" applyAlignment="1">
      <alignment horizontal="center" vertical="center" wrapText="1" shrinkToFit="1"/>
    </xf>
    <xf numFmtId="177" fontId="12" fillId="0" borderId="51" xfId="5" applyNumberFormat="1" applyFont="1" applyBorder="1" applyAlignment="1">
      <alignment horizontal="center" vertical="center" wrapText="1" shrinkToFit="1"/>
    </xf>
    <xf numFmtId="177" fontId="12" fillId="0" borderId="61" xfId="1" applyNumberFormat="1" applyFont="1" applyBorder="1" applyAlignment="1">
      <alignment horizontal="center" vertical="center"/>
    </xf>
    <xf numFmtId="0" fontId="13" fillId="0" borderId="62" xfId="1" applyFont="1" applyBorder="1" applyAlignment="1">
      <alignment horizontal="center" vertical="center"/>
    </xf>
    <xf numFmtId="0" fontId="13" fillId="0" borderId="61" xfId="1" applyFont="1" applyBorder="1" applyAlignment="1">
      <alignment horizontal="center" vertical="center"/>
    </xf>
    <xf numFmtId="0" fontId="13" fillId="0" borderId="51" xfId="1" applyFont="1" applyBorder="1" applyAlignment="1">
      <alignment horizontal="center" vertical="center"/>
    </xf>
    <xf numFmtId="177" fontId="12" fillId="0" borderId="61" xfId="1" applyNumberFormat="1" applyFont="1" applyBorder="1" applyAlignment="1">
      <alignment horizontal="center" vertical="center" wrapText="1" shrinkToFit="1"/>
    </xf>
    <xf numFmtId="6" fontId="12" fillId="0" borderId="76" xfId="4" applyFont="1" applyBorder="1" applyAlignment="1">
      <alignment horizontal="center" vertical="center"/>
    </xf>
    <xf numFmtId="6" fontId="12" fillId="0" borderId="75" xfId="4" applyFont="1" applyBorder="1" applyAlignment="1">
      <alignment horizontal="center" vertical="center"/>
    </xf>
    <xf numFmtId="0" fontId="12" fillId="0" borderId="74" xfId="1" applyFont="1" applyBorder="1" applyAlignment="1">
      <alignment horizontal="center" vertical="center"/>
    </xf>
    <xf numFmtId="0" fontId="12" fillId="0" borderId="75" xfId="1" applyFont="1" applyBorder="1" applyAlignment="1">
      <alignment horizontal="center" vertical="center"/>
    </xf>
    <xf numFmtId="0" fontId="13" fillId="0" borderId="76" xfId="1" applyFont="1" applyBorder="1" applyAlignment="1">
      <alignment horizontal="center" vertical="center"/>
    </xf>
    <xf numFmtId="0" fontId="13" fillId="0" borderId="74" xfId="1" applyFont="1" applyBorder="1" applyAlignment="1">
      <alignment horizontal="center" vertical="center"/>
    </xf>
    <xf numFmtId="0" fontId="13" fillId="0" borderId="75" xfId="1" applyFont="1" applyBorder="1" applyAlignment="1">
      <alignment horizontal="center" vertical="center"/>
    </xf>
    <xf numFmtId="6" fontId="12" fillId="0" borderId="62" xfId="4" applyFont="1" applyBorder="1" applyAlignment="1">
      <alignment horizontal="center" vertical="center" wrapText="1"/>
    </xf>
    <xf numFmtId="6" fontId="12" fillId="0" borderId="51" xfId="4" applyFont="1" applyBorder="1" applyAlignment="1">
      <alignment horizontal="center" vertical="center" wrapText="1"/>
    </xf>
    <xf numFmtId="6" fontId="12" fillId="0" borderId="66" xfId="4" applyFont="1" applyBorder="1" applyAlignment="1">
      <alignment horizontal="center" vertical="center"/>
    </xf>
    <xf numFmtId="6" fontId="12" fillId="0" borderId="52" xfId="4" applyFont="1" applyBorder="1" applyAlignment="1">
      <alignment horizontal="center" vertical="center"/>
    </xf>
    <xf numFmtId="0" fontId="12" fillId="0" borderId="67" xfId="1" applyFont="1" applyBorder="1" applyAlignment="1">
      <alignment horizontal="center" vertical="center"/>
    </xf>
    <xf numFmtId="0" fontId="12" fillId="0" borderId="52" xfId="1" applyFont="1" applyBorder="1" applyAlignment="1">
      <alignment horizontal="center" vertical="center"/>
    </xf>
    <xf numFmtId="6" fontId="12" fillId="0" borderId="62" xfId="4" applyFont="1" applyBorder="1" applyAlignment="1">
      <alignment horizontal="center" vertical="center"/>
    </xf>
    <xf numFmtId="6" fontId="12" fillId="0" borderId="51" xfId="4" applyFont="1" applyBorder="1" applyAlignment="1">
      <alignment horizontal="center" vertical="center"/>
    </xf>
    <xf numFmtId="6" fontId="12" fillId="0" borderId="63" xfId="4" applyFont="1" applyBorder="1" applyAlignment="1">
      <alignment horizontal="center" vertical="center"/>
    </xf>
    <xf numFmtId="6" fontId="12" fillId="0" borderId="65" xfId="4" applyFont="1" applyBorder="1" applyAlignment="1">
      <alignment horizontal="center" vertical="center"/>
    </xf>
    <xf numFmtId="177" fontId="14" fillId="0" borderId="62" xfId="1" applyNumberFormat="1" applyFont="1" applyBorder="1" applyAlignment="1">
      <alignment horizontal="center" vertical="center"/>
    </xf>
    <xf numFmtId="177" fontId="14" fillId="0" borderId="51" xfId="1" applyNumberFormat="1" applyFont="1" applyBorder="1" applyAlignment="1">
      <alignment horizontal="center" vertical="center"/>
    </xf>
    <xf numFmtId="177" fontId="3" fillId="4" borderId="9" xfId="1" applyNumberFormat="1" applyFont="1" applyFill="1" applyBorder="1" applyAlignment="1">
      <alignment horizontal="right" vertical="center"/>
    </xf>
    <xf numFmtId="177" fontId="3" fillId="4" borderId="2" xfId="1" applyNumberFormat="1" applyFont="1" applyFill="1" applyBorder="1" applyAlignment="1">
      <alignment horizontal="right" vertical="center"/>
    </xf>
    <xf numFmtId="0" fontId="3" fillId="4" borderId="10" xfId="1" applyFont="1" applyFill="1" applyBorder="1" applyAlignment="1">
      <alignment horizontal="center" vertical="center"/>
    </xf>
    <xf numFmtId="0" fontId="3" fillId="4" borderId="12" xfId="1" applyFont="1" applyFill="1" applyBorder="1" applyAlignment="1">
      <alignment horizontal="center" vertical="center"/>
    </xf>
    <xf numFmtId="0" fontId="2" fillId="0" borderId="25" xfId="1" applyBorder="1" applyAlignment="1">
      <alignment horizontal="center" vertical="center"/>
    </xf>
    <xf numFmtId="0" fontId="2" fillId="0" borderId="39" xfId="1" applyBorder="1" applyAlignment="1">
      <alignment horizontal="center" vertical="center"/>
    </xf>
    <xf numFmtId="0" fontId="12" fillId="0" borderId="62" xfId="0" applyFont="1" applyBorder="1" applyAlignment="1">
      <alignment horizontal="center" vertical="center" wrapText="1"/>
    </xf>
    <xf numFmtId="0" fontId="12" fillId="0" borderId="51" xfId="0" applyFont="1" applyBorder="1" applyAlignment="1">
      <alignment horizontal="center" vertical="center" wrapText="1"/>
    </xf>
    <xf numFmtId="6" fontId="12" fillId="0" borderId="63" xfId="4" applyFont="1" applyBorder="1" applyAlignment="1">
      <alignment horizontal="center" vertical="center" wrapText="1"/>
    </xf>
    <xf numFmtId="6" fontId="12" fillId="0" borderId="65" xfId="4" applyFont="1" applyBorder="1" applyAlignment="1">
      <alignment horizontal="center" vertical="center" wrapText="1"/>
    </xf>
    <xf numFmtId="0" fontId="3" fillId="4" borderId="77" xfId="1" applyFont="1" applyFill="1" applyBorder="1" applyAlignment="1">
      <alignment horizontal="center" vertical="center"/>
    </xf>
    <xf numFmtId="0" fontId="4" fillId="4" borderId="1" xfId="1" applyFont="1" applyFill="1" applyBorder="1" applyAlignment="1">
      <alignment horizontal="center" vertical="center"/>
    </xf>
    <xf numFmtId="176" fontId="3" fillId="4" borderId="1" xfId="1" applyNumberFormat="1" applyFont="1" applyFill="1" applyBorder="1" applyAlignment="1">
      <alignment horizontal="center" vertical="center"/>
    </xf>
    <xf numFmtId="0" fontId="3" fillId="4" borderId="1" xfId="1" applyFont="1" applyFill="1" applyBorder="1" applyAlignment="1">
      <alignment horizontal="center" vertical="center"/>
    </xf>
    <xf numFmtId="177" fontId="3" fillId="4" borderId="1" xfId="1" applyNumberFormat="1" applyFont="1" applyFill="1" applyBorder="1" applyAlignment="1">
      <alignment horizontal="center" vertical="center"/>
    </xf>
    <xf numFmtId="0" fontId="3" fillId="4" borderId="1" xfId="0" applyFont="1" applyFill="1" applyBorder="1" applyAlignment="1">
      <alignment horizontal="center" vertical="center"/>
    </xf>
    <xf numFmtId="0" fontId="3" fillId="4" borderId="78" xfId="1" applyFont="1" applyFill="1" applyBorder="1" applyAlignment="1">
      <alignment horizontal="center" vertical="center" shrinkToFit="1"/>
    </xf>
    <xf numFmtId="0" fontId="3" fillId="4" borderId="79" xfId="1" applyFont="1" applyFill="1" applyBorder="1" applyAlignment="1">
      <alignment horizontal="center" vertical="center" shrinkToFit="1"/>
    </xf>
    <xf numFmtId="0" fontId="12" fillId="0" borderId="60" xfId="1" applyFont="1" applyBorder="1" applyAlignment="1">
      <alignment horizontal="center" vertical="center"/>
    </xf>
    <xf numFmtId="177" fontId="12" fillId="0" borderId="63" xfId="1" applyNumberFormat="1" applyFont="1" applyBorder="1" applyAlignment="1">
      <alignment horizontal="center" vertical="center"/>
    </xf>
    <xf numFmtId="177" fontId="12" fillId="0" borderId="65" xfId="1" applyNumberFormat="1" applyFont="1" applyBorder="1" applyAlignment="1">
      <alignment horizontal="center" vertical="center"/>
    </xf>
    <xf numFmtId="0" fontId="12" fillId="0" borderId="68" xfId="0" applyFont="1" applyBorder="1" applyAlignment="1">
      <alignment horizontal="center" vertical="center"/>
    </xf>
    <xf numFmtId="0" fontId="12" fillId="0" borderId="70" xfId="0" applyFont="1" applyBorder="1" applyAlignment="1">
      <alignment horizontal="center" vertical="center"/>
    </xf>
    <xf numFmtId="0" fontId="12" fillId="0" borderId="69" xfId="1" applyFont="1" applyBorder="1" applyAlignment="1">
      <alignment horizontal="center" vertical="center"/>
    </xf>
    <xf numFmtId="0" fontId="12" fillId="0" borderId="70" xfId="1" applyFont="1" applyBorder="1" applyAlignment="1">
      <alignment horizontal="center" vertical="center"/>
    </xf>
    <xf numFmtId="176" fontId="2" fillId="4" borderId="9" xfId="1" applyNumberFormat="1" applyFill="1" applyBorder="1" applyAlignment="1">
      <alignment horizontal="center" vertical="center"/>
    </xf>
    <xf numFmtId="176" fontId="2" fillId="4" borderId="2" xfId="1" applyNumberFormat="1" applyFill="1" applyBorder="1" applyAlignment="1">
      <alignment horizontal="center" vertical="center"/>
    </xf>
    <xf numFmtId="0" fontId="2" fillId="4" borderId="9" xfId="1" applyFill="1" applyBorder="1" applyAlignment="1">
      <alignment horizontal="center" vertical="center"/>
    </xf>
    <xf numFmtId="0" fontId="2" fillId="4" borderId="2" xfId="1" applyFill="1" applyBorder="1" applyAlignment="1">
      <alignment horizontal="center" vertical="center"/>
    </xf>
    <xf numFmtId="177" fontId="2" fillId="4" borderId="9" xfId="1" applyNumberFormat="1" applyFill="1" applyBorder="1" applyAlignment="1">
      <alignment horizontal="center" vertical="center"/>
    </xf>
    <xf numFmtId="177" fontId="2" fillId="4" borderId="2" xfId="1" applyNumberFormat="1" applyFill="1" applyBorder="1" applyAlignment="1">
      <alignment horizontal="center" vertical="center"/>
    </xf>
    <xf numFmtId="0" fontId="2" fillId="4" borderId="9"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10" xfId="1" applyFill="1" applyBorder="1" applyAlignment="1">
      <alignment horizontal="center" vertical="center"/>
    </xf>
    <xf numFmtId="0" fontId="2" fillId="4" borderId="12" xfId="1" applyFill="1" applyBorder="1" applyAlignment="1">
      <alignment horizontal="center" vertical="center"/>
    </xf>
    <xf numFmtId="0" fontId="2" fillId="4" borderId="24" xfId="1" applyFill="1" applyBorder="1" applyAlignment="1">
      <alignment horizontal="center" vertical="center" shrinkToFit="1"/>
    </xf>
    <xf numFmtId="0" fontId="2" fillId="4" borderId="25" xfId="1" applyFill="1" applyBorder="1" applyAlignment="1">
      <alignment horizontal="center" vertical="center" shrinkToFit="1"/>
    </xf>
    <xf numFmtId="177" fontId="12" fillId="3" borderId="62" xfId="3" applyNumberFormat="1" applyFont="1" applyFill="1" applyBorder="1" applyAlignment="1">
      <alignment horizontal="center" vertical="center"/>
    </xf>
    <xf numFmtId="177" fontId="12" fillId="3" borderId="51" xfId="3" applyNumberFormat="1" applyFont="1" applyFill="1" applyBorder="1" applyAlignment="1">
      <alignment horizontal="center" vertical="center"/>
    </xf>
    <xf numFmtId="38" fontId="2" fillId="4" borderId="91" xfId="5" applyFont="1" applyFill="1" applyBorder="1" applyAlignment="1">
      <alignment horizontal="center" vertical="center" wrapText="1" shrinkToFit="1"/>
    </xf>
    <xf numFmtId="38" fontId="2" fillId="4" borderId="56" xfId="5" applyFont="1" applyFill="1" applyBorder="1" applyAlignment="1">
      <alignment horizontal="center" vertical="center" shrinkToFit="1"/>
    </xf>
    <xf numFmtId="0" fontId="16" fillId="2" borderId="72" xfId="0" applyFont="1" applyFill="1" applyBorder="1" applyAlignment="1">
      <alignment horizontal="right" vertical="center"/>
    </xf>
  </cellXfs>
  <cellStyles count="6">
    <cellStyle name="桁区切り" xfId="5" builtinId="6"/>
    <cellStyle name="通貨" xfId="4" builtinId="7"/>
    <cellStyle name="標準" xfId="0" builtinId="0"/>
    <cellStyle name="標準 2" xfId="1" xr:uid="{83C4DE3F-ED08-4DC8-B16F-27A48BF7B1C1}"/>
    <cellStyle name="標準 2 2" xfId="3" xr:uid="{FC12067B-9D26-4B27-9466-E80797A7F32F}"/>
    <cellStyle name="標準 3" xfId="2" xr:uid="{C929D874-9343-4BB4-A68E-4FAE40D28F12}"/>
  </cellStyles>
  <dxfs count="0"/>
  <tableStyles count="0" defaultTableStyle="TableStyleMedium2" defaultPivotStyle="PivotStyleLight16"/>
  <colors>
    <mruColors>
      <color rgb="FFFFFF00"/>
      <color rgb="FFFF9900"/>
      <color rgb="FF99CC00"/>
      <color rgb="FFFF99FF"/>
      <color rgb="FF00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58777-46A8-4963-9BEE-B74C1B250440}">
  <dimension ref="A1:S158"/>
  <sheetViews>
    <sheetView view="pageBreakPreview" topLeftCell="E1" zoomScale="80" zoomScaleNormal="100" zoomScaleSheetLayoutView="80" workbookViewId="0">
      <pane ySplit="2" topLeftCell="A3" activePane="bottomLeft" state="frozen"/>
      <selection activeCell="H96" sqref="H96"/>
      <selection pane="bottomLeft" activeCell="I8" sqref="I8"/>
    </sheetView>
  </sheetViews>
  <sheetFormatPr defaultColWidth="8.625" defaultRowHeight="19.5" x14ac:dyDescent="0.4"/>
  <cols>
    <col min="1" max="1" width="16.75" style="19" bestFit="1" customWidth="1"/>
    <col min="2" max="2" width="8.625" style="20"/>
    <col min="3" max="3" width="15.375" style="34" customWidth="1"/>
    <col min="4" max="4" width="70.25" style="1" bestFit="1" customWidth="1"/>
    <col min="5" max="5" width="14.125" style="21" customWidth="1"/>
    <col min="6" max="6" width="18.875" style="21" customWidth="1"/>
    <col min="7" max="7" width="37.875" style="31" bestFit="1" customWidth="1"/>
    <col min="8" max="8" width="12.625" style="22" customWidth="1"/>
    <col min="9" max="9" width="12.5" style="22" customWidth="1"/>
    <col min="10" max="10" width="18.5" style="1" customWidth="1"/>
    <col min="11" max="11" width="16.25" style="1" customWidth="1"/>
    <col min="12" max="12" width="19.125" style="1" customWidth="1"/>
    <col min="13" max="13" width="28.25" style="17" customWidth="1"/>
    <col min="14" max="14" width="11" style="1" customWidth="1"/>
    <col min="15" max="15" width="13" style="1" customWidth="1"/>
    <col min="16" max="16" width="21.375" style="1" customWidth="1"/>
    <col min="17" max="17" width="78.75" style="1" customWidth="1"/>
    <col min="18" max="18" width="27.625" style="1" customWidth="1"/>
    <col min="19" max="19" width="20.375" style="1" customWidth="1"/>
    <col min="20" max="16384" width="8.625" style="1"/>
  </cols>
  <sheetData>
    <row r="1" spans="1:19" ht="31.5" customHeight="1" x14ac:dyDescent="0.4">
      <c r="A1" s="680" t="s">
        <v>1</v>
      </c>
      <c r="B1" s="682" t="s">
        <v>2</v>
      </c>
      <c r="C1" s="684" t="s">
        <v>3</v>
      </c>
      <c r="D1" s="686" t="s">
        <v>4</v>
      </c>
      <c r="E1" s="688" t="s">
        <v>5</v>
      </c>
      <c r="F1" s="688" t="s">
        <v>6</v>
      </c>
      <c r="G1" s="690" t="s">
        <v>7</v>
      </c>
      <c r="H1" s="692" t="s">
        <v>8</v>
      </c>
      <c r="I1" s="693"/>
      <c r="J1" s="686" t="s">
        <v>9</v>
      </c>
      <c r="K1" s="678" t="s">
        <v>450</v>
      </c>
      <c r="L1" s="678" t="s">
        <v>11</v>
      </c>
      <c r="M1" s="678"/>
      <c r="N1" s="678"/>
      <c r="O1" s="678"/>
      <c r="P1" s="678"/>
      <c r="Q1" s="678" t="s">
        <v>12</v>
      </c>
      <c r="R1" s="678"/>
      <c r="S1" s="679"/>
    </row>
    <row r="2" spans="1:19" ht="24.95" customHeight="1" thickBot="1" x14ac:dyDescent="0.45">
      <c r="A2" s="681"/>
      <c r="B2" s="683"/>
      <c r="C2" s="685"/>
      <c r="D2" s="687"/>
      <c r="E2" s="689"/>
      <c r="F2" s="689"/>
      <c r="G2" s="691"/>
      <c r="H2" s="125" t="s">
        <v>1383</v>
      </c>
      <c r="I2" s="125" t="s">
        <v>1384</v>
      </c>
      <c r="J2" s="687"/>
      <c r="K2" s="694"/>
      <c r="L2" s="25" t="s">
        <v>13</v>
      </c>
      <c r="M2" s="26" t="s">
        <v>14</v>
      </c>
      <c r="N2" s="25" t="s">
        <v>15</v>
      </c>
      <c r="O2" s="25" t="s">
        <v>16</v>
      </c>
      <c r="P2" s="25" t="s">
        <v>17</v>
      </c>
      <c r="Q2" s="25" t="s">
        <v>18</v>
      </c>
      <c r="R2" s="25" t="s">
        <v>19</v>
      </c>
      <c r="S2" s="94" t="s">
        <v>17</v>
      </c>
    </row>
    <row r="3" spans="1:19" ht="24.95" customHeight="1" thickTop="1" x14ac:dyDescent="0.4">
      <c r="A3" s="95" t="s">
        <v>2052</v>
      </c>
      <c r="B3" s="9" t="s">
        <v>2180</v>
      </c>
      <c r="C3" s="36">
        <v>45357</v>
      </c>
      <c r="D3" s="355" t="s">
        <v>2051</v>
      </c>
      <c r="E3" s="15"/>
      <c r="F3" s="15"/>
      <c r="G3" s="29"/>
      <c r="H3" s="152">
        <v>67.8</v>
      </c>
      <c r="I3" s="152">
        <v>28</v>
      </c>
      <c r="J3" s="355" t="s">
        <v>171</v>
      </c>
      <c r="K3" s="357"/>
      <c r="L3" s="153"/>
      <c r="M3" s="160"/>
      <c r="N3" s="153"/>
      <c r="O3" s="153"/>
      <c r="P3" s="153"/>
      <c r="Q3" s="153"/>
      <c r="R3" s="153"/>
      <c r="S3" s="161"/>
    </row>
    <row r="4" spans="1:19" ht="24.95" customHeight="1" thickBot="1" x14ac:dyDescent="0.45">
      <c r="A4" s="307" t="s">
        <v>2052</v>
      </c>
      <c r="B4" s="2" t="s">
        <v>2180</v>
      </c>
      <c r="C4" s="35">
        <v>45357</v>
      </c>
      <c r="D4" s="162" t="s">
        <v>2050</v>
      </c>
      <c r="E4" s="10"/>
      <c r="F4" s="10"/>
      <c r="G4" s="92"/>
      <c r="H4" s="248">
        <v>180.9</v>
      </c>
      <c r="I4" s="248">
        <v>37</v>
      </c>
      <c r="J4" s="162" t="s">
        <v>171</v>
      </c>
      <c r="K4" s="357"/>
      <c r="L4" s="153"/>
      <c r="M4" s="160"/>
      <c r="N4" s="153"/>
      <c r="O4" s="153"/>
      <c r="P4" s="153"/>
      <c r="Q4" s="153"/>
      <c r="R4" s="153"/>
      <c r="S4" s="161"/>
    </row>
    <row r="5" spans="1:19" ht="24.95" customHeight="1" thickTop="1" thickBot="1" x14ac:dyDescent="0.45">
      <c r="A5" s="361" t="s">
        <v>2040</v>
      </c>
      <c r="B5" s="710"/>
      <c r="C5" s="711"/>
      <c r="D5" s="712"/>
      <c r="E5" s="705"/>
      <c r="F5" s="706"/>
      <c r="G5" s="379"/>
      <c r="H5" s="369">
        <f>SUM(H3:H4)</f>
        <v>248.7</v>
      </c>
      <c r="I5" s="369">
        <f>SUM(I3:I4)</f>
        <v>65</v>
      </c>
      <c r="J5" s="380"/>
      <c r="K5" s="357"/>
      <c r="L5" s="153"/>
      <c r="M5" s="160"/>
      <c r="N5" s="153"/>
      <c r="O5" s="153"/>
      <c r="P5" s="153"/>
      <c r="Q5" s="153"/>
      <c r="R5" s="153"/>
      <c r="S5" s="161"/>
    </row>
    <row r="6" spans="1:19" ht="24.95" customHeight="1" thickTop="1" x14ac:dyDescent="0.4">
      <c r="A6" s="95" t="s">
        <v>2052</v>
      </c>
      <c r="B6" s="193" t="s">
        <v>1379</v>
      </c>
      <c r="C6" s="194">
        <v>45147</v>
      </c>
      <c r="D6" s="513" t="s">
        <v>2309</v>
      </c>
      <c r="E6" s="514"/>
      <c r="F6" s="514">
        <v>6435000</v>
      </c>
      <c r="G6" s="452" t="s">
        <v>2222</v>
      </c>
      <c r="H6" s="175"/>
      <c r="I6" s="175"/>
      <c r="J6" s="513" t="s">
        <v>171</v>
      </c>
      <c r="K6" s="357"/>
      <c r="L6" s="153"/>
      <c r="M6" s="160"/>
      <c r="N6" s="153"/>
      <c r="O6" s="153"/>
      <c r="P6" s="153"/>
      <c r="Q6" s="153"/>
      <c r="R6" s="153"/>
      <c r="S6" s="161"/>
    </row>
    <row r="7" spans="1:19" ht="24.95" customHeight="1" x14ac:dyDescent="0.4">
      <c r="A7" s="114" t="s">
        <v>979</v>
      </c>
      <c r="B7" s="2" t="s">
        <v>1379</v>
      </c>
      <c r="C7" s="35">
        <v>45089</v>
      </c>
      <c r="D7" s="162" t="s">
        <v>981</v>
      </c>
      <c r="E7" s="15">
        <v>3905000</v>
      </c>
      <c r="F7" s="15">
        <v>2847000</v>
      </c>
      <c r="G7" s="92" t="s">
        <v>2227</v>
      </c>
      <c r="H7" s="152">
        <v>14.3</v>
      </c>
      <c r="I7" s="152"/>
      <c r="J7" s="162" t="s">
        <v>2195</v>
      </c>
      <c r="K7" s="357"/>
      <c r="L7" s="153"/>
      <c r="M7" s="160"/>
      <c r="N7" s="153"/>
      <c r="O7" s="153"/>
      <c r="P7" s="153"/>
      <c r="Q7" s="153"/>
      <c r="R7" s="153"/>
      <c r="S7" s="161"/>
    </row>
    <row r="8" spans="1:19" ht="56.25" x14ac:dyDescent="0.4">
      <c r="A8" s="114" t="s">
        <v>2155</v>
      </c>
      <c r="B8" s="9" t="s">
        <v>1379</v>
      </c>
      <c r="C8" s="36">
        <v>45070</v>
      </c>
      <c r="D8" s="355" t="s">
        <v>2156</v>
      </c>
      <c r="E8" s="260">
        <v>82240000</v>
      </c>
      <c r="F8" s="260">
        <v>80000000</v>
      </c>
      <c r="G8" s="92" t="s">
        <v>1149</v>
      </c>
      <c r="H8" s="152">
        <v>900</v>
      </c>
      <c r="I8" s="458"/>
      <c r="J8" s="418" t="s">
        <v>1003</v>
      </c>
      <c r="K8" s="357"/>
      <c r="L8" s="153"/>
      <c r="M8" s="160"/>
      <c r="N8" s="153"/>
      <c r="O8" s="153"/>
      <c r="P8" s="153"/>
      <c r="Q8" s="153"/>
      <c r="R8" s="153"/>
      <c r="S8" s="161"/>
    </row>
    <row r="9" spans="1:19" ht="24.95" customHeight="1" x14ac:dyDescent="0.4">
      <c r="A9" s="114" t="s">
        <v>2116</v>
      </c>
      <c r="B9" s="9" t="s">
        <v>1379</v>
      </c>
      <c r="C9" s="36">
        <v>45026</v>
      </c>
      <c r="D9" s="355" t="s">
        <v>2118</v>
      </c>
      <c r="E9" s="260">
        <v>97856000</v>
      </c>
      <c r="F9" s="10">
        <v>73500000</v>
      </c>
      <c r="G9" s="92" t="s">
        <v>563</v>
      </c>
      <c r="H9" s="152">
        <v>750</v>
      </c>
      <c r="I9" s="152"/>
      <c r="J9" s="355" t="s">
        <v>171</v>
      </c>
      <c r="K9" s="357"/>
      <c r="L9" s="153"/>
      <c r="M9" s="160"/>
      <c r="N9" s="153"/>
      <c r="O9" s="153"/>
      <c r="P9" s="153"/>
      <c r="Q9" s="153"/>
      <c r="R9" s="153"/>
      <c r="S9" s="161"/>
    </row>
    <row r="10" spans="1:19" ht="24.95" customHeight="1" x14ac:dyDescent="0.4">
      <c r="A10" s="114" t="s">
        <v>2116</v>
      </c>
      <c r="B10" s="9" t="s">
        <v>1379</v>
      </c>
      <c r="C10" s="36">
        <v>45026</v>
      </c>
      <c r="D10" s="355" t="s">
        <v>2117</v>
      </c>
      <c r="E10" s="260">
        <v>295020000</v>
      </c>
      <c r="F10" s="260">
        <v>21500000</v>
      </c>
      <c r="G10" s="92" t="s">
        <v>2222</v>
      </c>
      <c r="H10" s="152">
        <v>200</v>
      </c>
      <c r="I10" s="152"/>
      <c r="J10" s="355" t="s">
        <v>171</v>
      </c>
      <c r="K10" s="357"/>
      <c r="L10" s="153"/>
      <c r="M10" s="160"/>
      <c r="N10" s="153"/>
      <c r="O10" s="153"/>
      <c r="P10" s="153"/>
      <c r="Q10" s="153"/>
      <c r="R10" s="153"/>
      <c r="S10" s="161"/>
    </row>
    <row r="11" spans="1:19" ht="24.95" customHeight="1" x14ac:dyDescent="0.4">
      <c r="A11" s="114" t="s">
        <v>2052</v>
      </c>
      <c r="B11" s="9" t="s">
        <v>1379</v>
      </c>
      <c r="C11" s="36">
        <v>45007</v>
      </c>
      <c r="D11" s="355" t="s">
        <v>2051</v>
      </c>
      <c r="E11" s="15">
        <v>16270000</v>
      </c>
      <c r="F11" s="15">
        <v>12500000</v>
      </c>
      <c r="G11" s="29" t="s">
        <v>2139</v>
      </c>
      <c r="H11" s="152">
        <v>65.3</v>
      </c>
      <c r="I11" s="152">
        <v>29</v>
      </c>
      <c r="J11" s="355" t="s">
        <v>171</v>
      </c>
      <c r="K11" s="357"/>
      <c r="L11" s="153"/>
      <c r="M11" s="160"/>
      <c r="N11" s="153"/>
      <c r="O11" s="153"/>
      <c r="P11" s="153"/>
      <c r="Q11" s="153"/>
      <c r="R11" s="153"/>
      <c r="S11" s="161"/>
    </row>
    <row r="12" spans="1:19" ht="24.95" customHeight="1" x14ac:dyDescent="0.4">
      <c r="A12" s="99" t="s">
        <v>2052</v>
      </c>
      <c r="B12" s="2" t="s">
        <v>1379</v>
      </c>
      <c r="C12" s="35">
        <v>45007</v>
      </c>
      <c r="D12" s="162" t="s">
        <v>2050</v>
      </c>
      <c r="E12" s="10">
        <v>29730000</v>
      </c>
      <c r="F12" s="10">
        <v>22900000</v>
      </c>
      <c r="G12" s="92" t="s">
        <v>2139</v>
      </c>
      <c r="H12" s="145">
        <v>169.7</v>
      </c>
      <c r="I12" s="145">
        <v>43</v>
      </c>
      <c r="J12" s="162" t="s">
        <v>171</v>
      </c>
      <c r="K12" s="357"/>
      <c r="L12" s="153"/>
      <c r="M12" s="160"/>
      <c r="N12" s="153"/>
      <c r="O12" s="153"/>
      <c r="P12" s="153"/>
      <c r="Q12" s="153"/>
      <c r="R12" s="153"/>
      <c r="S12" s="161"/>
    </row>
    <row r="13" spans="1:19" ht="57" thickBot="1" x14ac:dyDescent="0.45">
      <c r="A13" s="307" t="s">
        <v>982</v>
      </c>
      <c r="B13" s="299" t="s">
        <v>1379</v>
      </c>
      <c r="C13" s="300">
        <v>45007</v>
      </c>
      <c r="D13" s="442" t="s">
        <v>2049</v>
      </c>
      <c r="E13" s="302"/>
      <c r="F13" s="302">
        <v>177000000</v>
      </c>
      <c r="G13" s="445" t="s">
        <v>2249</v>
      </c>
      <c r="H13" s="456">
        <v>2000</v>
      </c>
      <c r="I13" s="454"/>
      <c r="J13" s="457" t="s">
        <v>2250</v>
      </c>
      <c r="K13" s="357"/>
      <c r="L13" s="153"/>
      <c r="M13" s="160"/>
      <c r="N13" s="153"/>
      <c r="O13" s="153"/>
      <c r="P13" s="153"/>
      <c r="Q13" s="153"/>
      <c r="R13" s="153"/>
      <c r="S13" s="161"/>
    </row>
    <row r="14" spans="1:19" ht="24.95" customHeight="1" thickTop="1" thickBot="1" x14ac:dyDescent="0.45">
      <c r="A14" s="361" t="s">
        <v>2040</v>
      </c>
      <c r="B14" s="710"/>
      <c r="C14" s="711"/>
      <c r="D14" s="712"/>
      <c r="E14" s="705"/>
      <c r="F14" s="706"/>
      <c r="G14" s="379"/>
      <c r="H14" s="369">
        <f>SUM(H6:H13)</f>
        <v>4099.2999999999993</v>
      </c>
      <c r="I14" s="369">
        <f>SUM(I6:I13)</f>
        <v>72</v>
      </c>
      <c r="J14" s="380"/>
      <c r="K14" s="357"/>
      <c r="L14" s="153"/>
      <c r="M14" s="160"/>
      <c r="N14" s="153"/>
      <c r="O14" s="153"/>
      <c r="P14" s="153"/>
      <c r="Q14" s="153"/>
      <c r="R14" s="153"/>
      <c r="S14" s="161"/>
    </row>
    <row r="15" spans="1:19" ht="71.25" customHeight="1" thickTop="1" x14ac:dyDescent="0.4">
      <c r="A15" s="95" t="s">
        <v>969</v>
      </c>
      <c r="B15" s="43" t="s">
        <v>478</v>
      </c>
      <c r="C15" s="82">
        <v>44673</v>
      </c>
      <c r="D15" s="83" t="s">
        <v>800</v>
      </c>
      <c r="E15" s="84"/>
      <c r="F15" s="605" t="s">
        <v>2386</v>
      </c>
      <c r="G15" s="96"/>
      <c r="H15" s="363">
        <v>1800</v>
      </c>
      <c r="I15" s="97"/>
      <c r="J15" s="83" t="s">
        <v>465</v>
      </c>
      <c r="K15" s="83"/>
      <c r="L15" s="83"/>
      <c r="M15" s="87"/>
      <c r="N15" s="83"/>
      <c r="O15" s="83"/>
      <c r="P15" s="83"/>
      <c r="Q15" s="83"/>
      <c r="R15" s="83"/>
      <c r="S15" s="98"/>
    </row>
    <row r="16" spans="1:19" ht="71.25" customHeight="1" x14ac:dyDescent="0.4">
      <c r="A16" s="99" t="s">
        <v>1096</v>
      </c>
      <c r="B16" s="2" t="s">
        <v>478</v>
      </c>
      <c r="C16" s="35"/>
      <c r="D16" s="3" t="s">
        <v>1097</v>
      </c>
      <c r="E16" s="4">
        <v>7029000</v>
      </c>
      <c r="F16" s="4">
        <v>6490000</v>
      </c>
      <c r="G16" s="27" t="s">
        <v>556</v>
      </c>
      <c r="H16" s="18">
        <v>24.4</v>
      </c>
      <c r="I16" s="18"/>
      <c r="J16" s="3" t="s">
        <v>371</v>
      </c>
      <c r="K16" s="3"/>
      <c r="L16" s="3"/>
      <c r="M16" s="6"/>
      <c r="N16" s="3"/>
      <c r="O16" s="3"/>
      <c r="P16" s="3"/>
      <c r="Q16" s="3"/>
      <c r="R16" s="3"/>
      <c r="S16" s="100"/>
    </row>
    <row r="17" spans="1:19" ht="71.25" customHeight="1" x14ac:dyDescent="0.4">
      <c r="A17" s="99" t="s">
        <v>979</v>
      </c>
      <c r="B17" s="2" t="s">
        <v>478</v>
      </c>
      <c r="C17" s="35">
        <v>44740</v>
      </c>
      <c r="D17" s="3" t="s">
        <v>1108</v>
      </c>
      <c r="E17" s="4">
        <v>3938000</v>
      </c>
      <c r="F17" s="4">
        <v>3872000</v>
      </c>
      <c r="G17" s="27" t="s">
        <v>1107</v>
      </c>
      <c r="H17" s="18"/>
      <c r="I17" s="18"/>
      <c r="J17" s="3" t="s">
        <v>371</v>
      </c>
      <c r="K17" s="3"/>
      <c r="L17" s="3"/>
      <c r="M17" s="6"/>
      <c r="N17" s="3"/>
      <c r="O17" s="3"/>
      <c r="P17" s="3"/>
      <c r="Q17" s="3"/>
      <c r="R17" s="3"/>
      <c r="S17" s="100"/>
    </row>
    <row r="18" spans="1:19" ht="71.25" customHeight="1" x14ac:dyDescent="0.4">
      <c r="A18" s="99" t="s">
        <v>1098</v>
      </c>
      <c r="B18" s="2" t="s">
        <v>478</v>
      </c>
      <c r="C18" s="35">
        <v>45217</v>
      </c>
      <c r="D18" s="3" t="s">
        <v>1100</v>
      </c>
      <c r="E18" s="4"/>
      <c r="F18" s="4">
        <v>7260000</v>
      </c>
      <c r="G18" s="27" t="s">
        <v>1099</v>
      </c>
      <c r="H18" s="18"/>
      <c r="I18" s="18"/>
      <c r="J18" s="3" t="s">
        <v>371</v>
      </c>
      <c r="K18" s="3"/>
      <c r="L18" s="3"/>
      <c r="M18" s="6"/>
      <c r="N18" s="3"/>
      <c r="O18" s="3"/>
      <c r="P18" s="3"/>
      <c r="Q18" s="3"/>
      <c r="R18" s="3"/>
      <c r="S18" s="100"/>
    </row>
    <row r="19" spans="1:19" ht="71.25" customHeight="1" x14ac:dyDescent="0.4">
      <c r="A19" s="99" t="s">
        <v>1110</v>
      </c>
      <c r="B19" s="2" t="s">
        <v>935</v>
      </c>
      <c r="C19" s="35">
        <v>44673</v>
      </c>
      <c r="D19" s="3" t="s">
        <v>1111</v>
      </c>
      <c r="E19" s="4">
        <v>5995000</v>
      </c>
      <c r="F19" s="4">
        <v>5500000</v>
      </c>
      <c r="G19" s="27" t="s">
        <v>1112</v>
      </c>
      <c r="H19" s="18"/>
      <c r="I19" s="18"/>
      <c r="J19" s="3" t="s">
        <v>371</v>
      </c>
      <c r="K19" s="3"/>
      <c r="L19" s="3"/>
      <c r="M19" s="6"/>
      <c r="N19" s="3"/>
      <c r="O19" s="3"/>
      <c r="P19" s="3"/>
      <c r="Q19" s="3"/>
      <c r="R19" s="3"/>
      <c r="S19" s="100"/>
    </row>
    <row r="20" spans="1:19" ht="64.5" customHeight="1" x14ac:dyDescent="0.4">
      <c r="A20" s="114" t="s">
        <v>2076</v>
      </c>
      <c r="B20" s="9" t="s">
        <v>478</v>
      </c>
      <c r="C20" s="36">
        <v>44708</v>
      </c>
      <c r="D20" s="7" t="s">
        <v>970</v>
      </c>
      <c r="E20" s="10"/>
      <c r="F20" s="10">
        <v>900000</v>
      </c>
      <c r="G20" s="28" t="s">
        <v>540</v>
      </c>
      <c r="H20" s="39"/>
      <c r="I20" s="39"/>
      <c r="J20" s="7" t="s">
        <v>32</v>
      </c>
      <c r="K20" s="3"/>
      <c r="L20" s="3"/>
      <c r="M20" s="6"/>
      <c r="N20" s="3"/>
      <c r="O20" s="3"/>
      <c r="P20" s="3"/>
      <c r="Q20" s="3"/>
      <c r="R20" s="3"/>
      <c r="S20" s="100"/>
    </row>
    <row r="21" spans="1:19" ht="53.25" customHeight="1" x14ac:dyDescent="0.4">
      <c r="A21" s="99" t="s">
        <v>971</v>
      </c>
      <c r="B21" s="2" t="s">
        <v>935</v>
      </c>
      <c r="C21" s="35">
        <v>44725</v>
      </c>
      <c r="D21" s="3" t="s">
        <v>972</v>
      </c>
      <c r="E21" s="4">
        <v>18744000</v>
      </c>
      <c r="F21" s="4">
        <v>13400000</v>
      </c>
      <c r="G21" s="27" t="s">
        <v>556</v>
      </c>
      <c r="H21" s="5">
        <v>119.2</v>
      </c>
      <c r="I21" s="5">
        <v>4</v>
      </c>
      <c r="J21" s="3" t="s">
        <v>32</v>
      </c>
      <c r="K21" s="3"/>
      <c r="L21" s="3"/>
      <c r="M21" s="6"/>
      <c r="N21" s="3"/>
      <c r="O21" s="3"/>
      <c r="P21" s="3"/>
      <c r="Q21" s="3"/>
      <c r="R21" s="3"/>
      <c r="S21" s="100"/>
    </row>
    <row r="22" spans="1:19" ht="62.25" customHeight="1" x14ac:dyDescent="0.4">
      <c r="A22" s="99" t="s">
        <v>971</v>
      </c>
      <c r="B22" s="2" t="s">
        <v>935</v>
      </c>
      <c r="C22" s="35">
        <v>44733</v>
      </c>
      <c r="D22" s="6" t="s">
        <v>973</v>
      </c>
      <c r="E22" s="4">
        <v>12782000</v>
      </c>
      <c r="F22" s="4">
        <v>9270000</v>
      </c>
      <c r="G22" s="37" t="s">
        <v>556</v>
      </c>
      <c r="H22" s="5">
        <v>75</v>
      </c>
      <c r="I22" s="5">
        <v>4</v>
      </c>
      <c r="J22" s="3" t="s">
        <v>32</v>
      </c>
      <c r="K22" s="3"/>
      <c r="L22" s="3"/>
      <c r="M22" s="6"/>
      <c r="N22" s="3"/>
      <c r="O22" s="3"/>
      <c r="P22" s="3"/>
      <c r="Q22" s="3"/>
      <c r="R22" s="3"/>
      <c r="S22" s="100"/>
    </row>
    <row r="23" spans="1:19" ht="62.25" customHeight="1" x14ac:dyDescent="0.4">
      <c r="A23" s="99" t="s">
        <v>971</v>
      </c>
      <c r="B23" s="2" t="s">
        <v>935</v>
      </c>
      <c r="C23" s="35">
        <v>44736</v>
      </c>
      <c r="D23" s="3" t="s">
        <v>974</v>
      </c>
      <c r="E23" s="4">
        <v>13013000</v>
      </c>
      <c r="F23" s="4">
        <v>9250000</v>
      </c>
      <c r="G23" s="27" t="s">
        <v>556</v>
      </c>
      <c r="H23" s="5">
        <v>58.5</v>
      </c>
      <c r="I23" s="5">
        <v>3</v>
      </c>
      <c r="J23" s="3" t="s">
        <v>32</v>
      </c>
      <c r="K23" s="3"/>
      <c r="L23" s="3"/>
      <c r="M23" s="6"/>
      <c r="N23" s="3"/>
      <c r="O23" s="3"/>
      <c r="P23" s="3"/>
      <c r="Q23" s="3"/>
      <c r="R23" s="3"/>
      <c r="S23" s="100"/>
    </row>
    <row r="24" spans="1:19" ht="53.25" customHeight="1" x14ac:dyDescent="0.4">
      <c r="A24" s="99" t="s">
        <v>971</v>
      </c>
      <c r="B24" s="2" t="s">
        <v>935</v>
      </c>
      <c r="C24" s="35">
        <v>44736</v>
      </c>
      <c r="D24" s="3" t="s">
        <v>975</v>
      </c>
      <c r="E24" s="4">
        <v>12826000</v>
      </c>
      <c r="F24" s="4">
        <v>9120000</v>
      </c>
      <c r="G24" s="27" t="s">
        <v>556</v>
      </c>
      <c r="H24" s="5">
        <v>51</v>
      </c>
      <c r="I24" s="5">
        <v>3</v>
      </c>
      <c r="J24" s="3" t="s">
        <v>32</v>
      </c>
      <c r="K24" s="3"/>
      <c r="L24" s="3"/>
      <c r="M24" s="6"/>
      <c r="N24" s="3"/>
      <c r="O24" s="3"/>
      <c r="P24" s="3"/>
      <c r="Q24" s="3"/>
      <c r="R24" s="3"/>
      <c r="S24" s="100"/>
    </row>
    <row r="25" spans="1:19" ht="53.25" customHeight="1" x14ac:dyDescent="0.4">
      <c r="A25" s="99" t="s">
        <v>971</v>
      </c>
      <c r="B25" s="2" t="s">
        <v>935</v>
      </c>
      <c r="C25" s="35">
        <v>44736</v>
      </c>
      <c r="D25" s="3" t="s">
        <v>976</v>
      </c>
      <c r="E25" s="4">
        <v>14487000</v>
      </c>
      <c r="F25" s="4">
        <v>10300000</v>
      </c>
      <c r="G25" s="27" t="s">
        <v>556</v>
      </c>
      <c r="H25" s="5">
        <v>68.7</v>
      </c>
      <c r="I25" s="5">
        <v>4</v>
      </c>
      <c r="J25" s="3" t="s">
        <v>32</v>
      </c>
      <c r="K25" s="3"/>
      <c r="L25" s="3"/>
      <c r="M25" s="6"/>
      <c r="N25" s="3"/>
      <c r="O25" s="3"/>
      <c r="P25" s="3"/>
      <c r="Q25" s="3"/>
      <c r="R25" s="3"/>
      <c r="S25" s="100"/>
    </row>
    <row r="26" spans="1:19" ht="53.25" customHeight="1" x14ac:dyDescent="0.4">
      <c r="A26" s="99" t="s">
        <v>971</v>
      </c>
      <c r="B26" s="2" t="s">
        <v>935</v>
      </c>
      <c r="C26" s="35">
        <v>44757</v>
      </c>
      <c r="D26" s="3" t="s">
        <v>977</v>
      </c>
      <c r="E26" s="4">
        <v>13662000</v>
      </c>
      <c r="F26" s="4">
        <v>10000000</v>
      </c>
      <c r="G26" s="27" t="s">
        <v>556</v>
      </c>
      <c r="H26" s="5">
        <v>67.599999999999994</v>
      </c>
      <c r="I26" s="5">
        <v>4</v>
      </c>
      <c r="J26" s="3" t="s">
        <v>32</v>
      </c>
      <c r="K26" s="3"/>
      <c r="L26" s="3"/>
      <c r="M26" s="6"/>
      <c r="N26" s="3"/>
      <c r="O26" s="3"/>
      <c r="P26" s="3"/>
      <c r="Q26" s="3"/>
      <c r="R26" s="3"/>
      <c r="S26" s="100"/>
    </row>
    <row r="27" spans="1:19" ht="53.25" customHeight="1" x14ac:dyDescent="0.4">
      <c r="A27" s="99" t="s">
        <v>971</v>
      </c>
      <c r="B27" s="2" t="s">
        <v>935</v>
      </c>
      <c r="C27" s="35">
        <v>45129</v>
      </c>
      <c r="D27" s="3" t="s">
        <v>978</v>
      </c>
      <c r="E27" s="4">
        <v>14542000</v>
      </c>
      <c r="F27" s="4">
        <v>10600000</v>
      </c>
      <c r="G27" s="27" t="s">
        <v>556</v>
      </c>
      <c r="H27" s="5">
        <v>53.6</v>
      </c>
      <c r="I27" s="5">
        <v>3</v>
      </c>
      <c r="J27" s="3" t="s">
        <v>32</v>
      </c>
      <c r="K27" s="3"/>
      <c r="L27" s="3"/>
      <c r="M27" s="6"/>
      <c r="N27" s="3"/>
      <c r="O27" s="3"/>
      <c r="P27" s="3"/>
      <c r="Q27" s="3"/>
      <c r="R27" s="3"/>
      <c r="S27" s="100"/>
    </row>
    <row r="28" spans="1:19" ht="102" customHeight="1" x14ac:dyDescent="0.4">
      <c r="A28" s="114" t="s">
        <v>2076</v>
      </c>
      <c r="B28" s="9" t="s">
        <v>478</v>
      </c>
      <c r="C28" s="36">
        <v>44636</v>
      </c>
      <c r="D28" s="7" t="s">
        <v>967</v>
      </c>
      <c r="E28" s="10"/>
      <c r="F28" s="10">
        <v>16400000</v>
      </c>
      <c r="G28" s="28" t="s">
        <v>556</v>
      </c>
      <c r="H28" s="11">
        <v>68.7</v>
      </c>
      <c r="I28" s="11">
        <v>39</v>
      </c>
      <c r="J28" s="7" t="s">
        <v>32</v>
      </c>
      <c r="K28" s="3"/>
      <c r="L28" s="3"/>
      <c r="M28" s="6"/>
      <c r="N28" s="3"/>
      <c r="O28" s="3"/>
      <c r="P28" s="3"/>
      <c r="Q28" s="3"/>
      <c r="R28" s="3"/>
      <c r="S28" s="100"/>
    </row>
    <row r="29" spans="1:19" ht="114.75" customHeight="1" thickBot="1" x14ac:dyDescent="0.45">
      <c r="A29" s="99" t="s">
        <v>2076</v>
      </c>
      <c r="B29" s="2" t="s">
        <v>478</v>
      </c>
      <c r="C29" s="35">
        <v>44636</v>
      </c>
      <c r="D29" s="3" t="s">
        <v>968</v>
      </c>
      <c r="E29" s="4"/>
      <c r="F29" s="4">
        <v>26200000</v>
      </c>
      <c r="G29" s="27" t="s">
        <v>556</v>
      </c>
      <c r="H29" s="5">
        <v>177.9</v>
      </c>
      <c r="I29" s="5">
        <v>68</v>
      </c>
      <c r="J29" s="3" t="s">
        <v>32</v>
      </c>
      <c r="K29" s="3"/>
      <c r="L29" s="3"/>
      <c r="M29" s="6"/>
      <c r="N29" s="3"/>
      <c r="O29" s="3"/>
      <c r="P29" s="3"/>
      <c r="Q29" s="3"/>
      <c r="R29" s="3"/>
      <c r="S29" s="100"/>
    </row>
    <row r="30" spans="1:19" ht="114.75" customHeight="1" thickTop="1" thickBot="1" x14ac:dyDescent="0.45">
      <c r="A30" s="330" t="s">
        <v>2040</v>
      </c>
      <c r="B30" s="701">
        <v>15</v>
      </c>
      <c r="C30" s="701"/>
      <c r="D30" s="702"/>
      <c r="E30" s="713">
        <f>SUM(F15:F29)</f>
        <v>138562000</v>
      </c>
      <c r="F30" s="704"/>
      <c r="G30" s="351"/>
      <c r="H30" s="364">
        <f>SUM(H15:H29)</f>
        <v>2564.6</v>
      </c>
      <c r="I30" s="351">
        <f>SUM(I15:I29)</f>
        <v>132</v>
      </c>
      <c r="J30" s="341"/>
      <c r="K30" s="3"/>
      <c r="L30" s="3"/>
      <c r="M30" s="6"/>
      <c r="N30" s="3"/>
      <c r="O30" s="3"/>
      <c r="P30" s="3"/>
      <c r="Q30" s="3"/>
      <c r="R30" s="3"/>
      <c r="S30" s="100"/>
    </row>
    <row r="31" spans="1:19" ht="114.75" customHeight="1" thickTop="1" x14ac:dyDescent="0.4">
      <c r="A31" s="99" t="s">
        <v>1109</v>
      </c>
      <c r="B31" s="2" t="s">
        <v>480</v>
      </c>
      <c r="C31" s="35">
        <v>44483</v>
      </c>
      <c r="D31" s="3" t="s">
        <v>1100</v>
      </c>
      <c r="E31" s="4"/>
      <c r="F31" s="4">
        <v>3069000</v>
      </c>
      <c r="G31" s="27" t="s">
        <v>556</v>
      </c>
      <c r="H31" s="5"/>
      <c r="I31" s="5"/>
      <c r="J31" s="3" t="s">
        <v>371</v>
      </c>
      <c r="K31" s="3"/>
      <c r="L31" s="3"/>
      <c r="M31" s="6"/>
      <c r="N31" s="3"/>
      <c r="O31" s="3"/>
      <c r="P31" s="3"/>
      <c r="Q31" s="3"/>
      <c r="R31" s="3"/>
      <c r="S31" s="100"/>
    </row>
    <row r="32" spans="1:19" ht="53.25" customHeight="1" x14ac:dyDescent="0.4">
      <c r="A32" s="99" t="s">
        <v>979</v>
      </c>
      <c r="B32" s="61" t="s">
        <v>966</v>
      </c>
      <c r="C32" s="35">
        <v>45113</v>
      </c>
      <c r="D32" s="3" t="s">
        <v>981</v>
      </c>
      <c r="E32" s="4">
        <v>2024000</v>
      </c>
      <c r="F32" s="4">
        <v>1469000</v>
      </c>
      <c r="G32" s="27" t="s">
        <v>806</v>
      </c>
      <c r="H32" s="18"/>
      <c r="I32" s="18"/>
      <c r="J32" s="3" t="s">
        <v>371</v>
      </c>
      <c r="K32" s="3"/>
      <c r="L32" s="3"/>
      <c r="M32" s="6"/>
      <c r="N32" s="3"/>
      <c r="O32" s="3"/>
      <c r="P32" s="3"/>
      <c r="Q32" s="3"/>
      <c r="R32" s="3"/>
      <c r="S32" s="100"/>
    </row>
    <row r="33" spans="1:19" ht="53.25" customHeight="1" x14ac:dyDescent="0.4">
      <c r="A33" s="99" t="s">
        <v>984</v>
      </c>
      <c r="B33" s="2" t="s">
        <v>480</v>
      </c>
      <c r="C33" s="35">
        <v>45039</v>
      </c>
      <c r="D33" s="3" t="s">
        <v>468</v>
      </c>
      <c r="E33" s="4">
        <v>155820000</v>
      </c>
      <c r="F33" s="4">
        <v>128000000</v>
      </c>
      <c r="G33" s="37" t="s">
        <v>386</v>
      </c>
      <c r="H33" s="5">
        <v>1800</v>
      </c>
      <c r="I33" s="5"/>
      <c r="J33" s="3" t="s">
        <v>983</v>
      </c>
      <c r="K33" s="3"/>
      <c r="L33" s="3"/>
      <c r="M33" s="6"/>
      <c r="N33" s="3"/>
      <c r="O33" s="3"/>
      <c r="P33" s="3"/>
      <c r="Q33" s="3"/>
      <c r="R33" s="3"/>
      <c r="S33" s="100"/>
    </row>
    <row r="34" spans="1:19" ht="53.25" customHeight="1" x14ac:dyDescent="0.4">
      <c r="A34" s="99" t="s">
        <v>971</v>
      </c>
      <c r="B34" s="2" t="s">
        <v>480</v>
      </c>
      <c r="C34" s="35">
        <v>44347</v>
      </c>
      <c r="D34" s="3" t="s">
        <v>985</v>
      </c>
      <c r="E34" s="4">
        <v>13519000</v>
      </c>
      <c r="F34" s="4">
        <v>10890000</v>
      </c>
      <c r="G34" s="37" t="s">
        <v>516</v>
      </c>
      <c r="H34" s="5">
        <v>26</v>
      </c>
      <c r="I34" s="5">
        <v>4</v>
      </c>
      <c r="J34" s="3" t="s">
        <v>32</v>
      </c>
      <c r="K34" s="3"/>
      <c r="L34" s="3"/>
      <c r="M34" s="6"/>
      <c r="N34" s="3"/>
      <c r="O34" s="3"/>
      <c r="P34" s="3"/>
      <c r="Q34" s="3"/>
      <c r="R34" s="3"/>
      <c r="S34" s="100"/>
    </row>
    <row r="35" spans="1:19" ht="96" customHeight="1" x14ac:dyDescent="0.4">
      <c r="A35" s="99" t="s">
        <v>971</v>
      </c>
      <c r="B35" s="2" t="s">
        <v>480</v>
      </c>
      <c r="C35" s="35">
        <v>44354</v>
      </c>
      <c r="D35" s="3" t="s">
        <v>986</v>
      </c>
      <c r="E35" s="4">
        <v>11649000</v>
      </c>
      <c r="F35" s="44">
        <v>9295000</v>
      </c>
      <c r="G35" s="27" t="s">
        <v>516</v>
      </c>
      <c r="H35" s="5">
        <v>62.5</v>
      </c>
      <c r="I35" s="5">
        <v>3</v>
      </c>
      <c r="J35" s="3" t="s">
        <v>32</v>
      </c>
      <c r="K35" s="3"/>
      <c r="L35" s="3"/>
      <c r="M35" s="6"/>
      <c r="N35" s="3"/>
      <c r="O35" s="3"/>
      <c r="P35" s="3"/>
      <c r="Q35" s="3"/>
      <c r="R35" s="3"/>
      <c r="S35" s="100"/>
    </row>
    <row r="36" spans="1:19" ht="97.5" customHeight="1" thickBot="1" x14ac:dyDescent="0.45">
      <c r="A36" s="185" t="s">
        <v>971</v>
      </c>
      <c r="B36" s="186" t="s">
        <v>480</v>
      </c>
      <c r="C36" s="187">
        <v>44379</v>
      </c>
      <c r="D36" s="188" t="s">
        <v>987</v>
      </c>
      <c r="E36" s="189">
        <v>12551000</v>
      </c>
      <c r="F36" s="189">
        <v>9898570</v>
      </c>
      <c r="G36" s="190" t="s">
        <v>534</v>
      </c>
      <c r="H36" s="191">
        <v>53.4</v>
      </c>
      <c r="I36" s="191">
        <v>3</v>
      </c>
      <c r="J36" s="188" t="s">
        <v>32</v>
      </c>
      <c r="K36" s="3"/>
      <c r="L36" s="3"/>
      <c r="M36" s="6"/>
      <c r="N36" s="3"/>
      <c r="O36" s="3"/>
      <c r="P36" s="3"/>
      <c r="Q36" s="3"/>
      <c r="R36" s="3"/>
      <c r="S36" s="100"/>
    </row>
    <row r="37" spans="1:19" ht="97.5" customHeight="1" thickTop="1" thickBot="1" x14ac:dyDescent="0.45">
      <c r="A37" s="330" t="s">
        <v>2040</v>
      </c>
      <c r="B37" s="701">
        <v>8</v>
      </c>
      <c r="C37" s="701"/>
      <c r="D37" s="702"/>
      <c r="E37" s="709">
        <f>SUM(F31:F36)</f>
        <v>162621570</v>
      </c>
      <c r="F37" s="706"/>
      <c r="G37" s="381"/>
      <c r="H37" s="352">
        <f>SUM(H31:H36)</f>
        <v>1941.9</v>
      </c>
      <c r="I37" s="352">
        <f>SUM(I31:I36)</f>
        <v>10</v>
      </c>
      <c r="J37" s="382"/>
      <c r="K37" s="3"/>
      <c r="L37" s="3"/>
      <c r="M37" s="6"/>
      <c r="N37" s="3"/>
      <c r="O37" s="3"/>
      <c r="P37" s="3"/>
      <c r="Q37" s="3"/>
      <c r="R37" s="3"/>
      <c r="S37" s="100"/>
    </row>
    <row r="38" spans="1:19" ht="93" customHeight="1" thickTop="1" x14ac:dyDescent="0.4">
      <c r="A38" s="114" t="s">
        <v>979</v>
      </c>
      <c r="B38" s="123" t="s">
        <v>558</v>
      </c>
      <c r="C38" s="36">
        <v>45172</v>
      </c>
      <c r="D38" s="7" t="s">
        <v>981</v>
      </c>
      <c r="E38" s="10">
        <v>2497000</v>
      </c>
      <c r="F38" s="10">
        <v>2002000</v>
      </c>
      <c r="G38" s="28" t="s">
        <v>806</v>
      </c>
      <c r="H38" s="39"/>
      <c r="I38" s="39"/>
      <c r="J38" s="7" t="s">
        <v>371</v>
      </c>
      <c r="K38" s="3"/>
      <c r="L38" s="3"/>
      <c r="M38" s="6"/>
      <c r="N38" s="3"/>
      <c r="O38" s="3"/>
      <c r="P38" s="3"/>
      <c r="Q38" s="3"/>
      <c r="R38" s="3"/>
      <c r="S38" s="100"/>
    </row>
    <row r="39" spans="1:19" ht="94.5" customHeight="1" x14ac:dyDescent="0.4">
      <c r="A39" s="99" t="s">
        <v>982</v>
      </c>
      <c r="B39" s="2" t="s">
        <v>558</v>
      </c>
      <c r="C39" s="35">
        <v>45038</v>
      </c>
      <c r="D39" s="3" t="s">
        <v>468</v>
      </c>
      <c r="E39" s="4">
        <v>155150000</v>
      </c>
      <c r="F39" s="4">
        <v>139000000</v>
      </c>
      <c r="G39" s="27" t="s">
        <v>658</v>
      </c>
      <c r="H39" s="5">
        <v>1830</v>
      </c>
      <c r="I39" s="5">
        <v>20</v>
      </c>
      <c r="J39" s="3" t="s">
        <v>983</v>
      </c>
      <c r="K39" s="3"/>
      <c r="L39" s="3"/>
      <c r="M39" s="6"/>
      <c r="N39" s="3"/>
      <c r="O39" s="3"/>
      <c r="P39" s="3"/>
      <c r="Q39" s="3"/>
      <c r="R39" s="3"/>
      <c r="S39" s="100"/>
    </row>
    <row r="40" spans="1:19" ht="53.45" customHeight="1" x14ac:dyDescent="0.4">
      <c r="A40" s="99" t="s">
        <v>2052</v>
      </c>
      <c r="B40" s="2" t="s">
        <v>558</v>
      </c>
      <c r="C40" s="35">
        <v>43915</v>
      </c>
      <c r="D40" s="3" t="s">
        <v>2115</v>
      </c>
      <c r="E40" s="4">
        <v>40520000</v>
      </c>
      <c r="F40" s="4">
        <v>28200000</v>
      </c>
      <c r="G40" s="27" t="s">
        <v>637</v>
      </c>
      <c r="H40" s="5">
        <v>89.3</v>
      </c>
      <c r="I40" s="5">
        <v>67</v>
      </c>
      <c r="J40" s="3" t="s">
        <v>171</v>
      </c>
      <c r="K40" s="3"/>
      <c r="L40" s="3"/>
      <c r="M40" s="6"/>
      <c r="N40" s="3"/>
      <c r="O40" s="3"/>
      <c r="P40" s="3"/>
      <c r="Q40" s="3"/>
      <c r="R40" s="3"/>
      <c r="S40" s="100"/>
    </row>
    <row r="41" spans="1:19" ht="52.9" customHeight="1" x14ac:dyDescent="0.4">
      <c r="A41" s="99" t="s">
        <v>2052</v>
      </c>
      <c r="B41" s="2" t="s">
        <v>558</v>
      </c>
      <c r="C41" s="35">
        <v>43915</v>
      </c>
      <c r="D41" s="3" t="s">
        <v>968</v>
      </c>
      <c r="E41" s="4">
        <v>21750000</v>
      </c>
      <c r="F41" s="4">
        <v>15150000</v>
      </c>
      <c r="G41" s="27" t="s">
        <v>637</v>
      </c>
      <c r="H41" s="5">
        <v>195.5</v>
      </c>
      <c r="I41" s="5">
        <v>111</v>
      </c>
      <c r="J41" s="3" t="s">
        <v>171</v>
      </c>
      <c r="K41" s="3"/>
      <c r="L41" s="3"/>
      <c r="M41" s="6"/>
      <c r="N41" s="3"/>
      <c r="O41" s="3"/>
      <c r="P41" s="3"/>
      <c r="Q41" s="3"/>
      <c r="R41" s="3"/>
      <c r="S41" s="100"/>
    </row>
    <row r="42" spans="1:19" ht="63" customHeight="1" x14ac:dyDescent="0.4">
      <c r="A42" s="99" t="s">
        <v>989</v>
      </c>
      <c r="B42" s="2" t="s">
        <v>558</v>
      </c>
      <c r="C42" s="35">
        <v>45096</v>
      </c>
      <c r="D42" s="3" t="s">
        <v>990</v>
      </c>
      <c r="E42" s="4"/>
      <c r="F42" s="4">
        <v>13700000</v>
      </c>
      <c r="G42" s="37" t="s">
        <v>806</v>
      </c>
      <c r="H42" s="5">
        <v>116.2</v>
      </c>
      <c r="I42" s="5">
        <v>6</v>
      </c>
      <c r="J42" s="3" t="s">
        <v>171</v>
      </c>
      <c r="K42" s="3"/>
      <c r="L42" s="3"/>
      <c r="M42" s="6"/>
      <c r="N42" s="3"/>
      <c r="O42" s="3"/>
      <c r="P42" s="3"/>
      <c r="Q42" s="3"/>
      <c r="R42" s="3"/>
      <c r="S42" s="100"/>
    </row>
    <row r="43" spans="1:19" ht="63.75" customHeight="1" x14ac:dyDescent="0.4">
      <c r="A43" s="99" t="s">
        <v>989</v>
      </c>
      <c r="B43" s="2" t="s">
        <v>558</v>
      </c>
      <c r="C43" s="35">
        <v>45110</v>
      </c>
      <c r="D43" s="3" t="s">
        <v>991</v>
      </c>
      <c r="E43" s="4"/>
      <c r="F43" s="4">
        <v>15150000</v>
      </c>
      <c r="G43" s="27" t="s">
        <v>637</v>
      </c>
      <c r="H43" s="5">
        <v>74</v>
      </c>
      <c r="I43" s="5">
        <v>25</v>
      </c>
      <c r="J43" s="3" t="s">
        <v>171</v>
      </c>
      <c r="K43" s="3"/>
      <c r="L43" s="3"/>
      <c r="M43" s="6"/>
      <c r="N43" s="3"/>
      <c r="O43" s="3"/>
      <c r="P43" s="3"/>
      <c r="Q43" s="3"/>
      <c r="R43" s="3"/>
      <c r="S43" s="100"/>
    </row>
    <row r="44" spans="1:19" ht="131.25" customHeight="1" thickBot="1" x14ac:dyDescent="0.45">
      <c r="A44" s="185" t="s">
        <v>989</v>
      </c>
      <c r="B44" s="186" t="s">
        <v>558</v>
      </c>
      <c r="C44" s="187">
        <v>45113</v>
      </c>
      <c r="D44" s="188" t="s">
        <v>1113</v>
      </c>
      <c r="E44" s="189"/>
      <c r="F44" s="189">
        <v>13720000</v>
      </c>
      <c r="G44" s="190" t="s">
        <v>637</v>
      </c>
      <c r="H44" s="191">
        <v>129</v>
      </c>
      <c r="I44" s="191">
        <v>7</v>
      </c>
      <c r="J44" s="188" t="s">
        <v>171</v>
      </c>
      <c r="K44" s="3"/>
      <c r="L44" s="3"/>
      <c r="M44" s="6"/>
      <c r="N44" s="3"/>
      <c r="O44" s="3"/>
      <c r="P44" s="3"/>
      <c r="Q44" s="3"/>
      <c r="R44" s="3"/>
      <c r="S44" s="100"/>
    </row>
    <row r="45" spans="1:19" ht="131.25" customHeight="1" thickTop="1" thickBot="1" x14ac:dyDescent="0.45">
      <c r="A45" s="330" t="s">
        <v>2040</v>
      </c>
      <c r="B45" s="701">
        <v>7</v>
      </c>
      <c r="C45" s="701"/>
      <c r="D45" s="702"/>
      <c r="E45" s="707">
        <f>SUM(F38:F44)</f>
        <v>226922000</v>
      </c>
      <c r="F45" s="708"/>
      <c r="G45" s="383"/>
      <c r="H45" s="352">
        <f>SUM(H38:H44)</f>
        <v>2434</v>
      </c>
      <c r="I45" s="352">
        <f>SUM(I38:I44)</f>
        <v>236</v>
      </c>
      <c r="J45" s="382"/>
      <c r="K45" s="3"/>
      <c r="L45" s="3"/>
      <c r="M45" s="6"/>
      <c r="N45" s="3"/>
      <c r="O45" s="3"/>
      <c r="P45" s="3"/>
      <c r="Q45" s="3"/>
      <c r="R45" s="3"/>
      <c r="S45" s="100"/>
    </row>
    <row r="46" spans="1:19" ht="131.25" customHeight="1" thickTop="1" x14ac:dyDescent="0.4">
      <c r="A46" s="114" t="s">
        <v>459</v>
      </c>
      <c r="B46" s="9" t="s">
        <v>117</v>
      </c>
      <c r="C46" s="36">
        <v>44024</v>
      </c>
      <c r="D46" s="7" t="s">
        <v>470</v>
      </c>
      <c r="E46" s="10">
        <v>19019000</v>
      </c>
      <c r="F46" s="10">
        <v>15400000</v>
      </c>
      <c r="G46" s="38" t="s">
        <v>386</v>
      </c>
      <c r="H46" s="39">
        <v>124</v>
      </c>
      <c r="I46" s="39">
        <v>6</v>
      </c>
      <c r="J46" s="7" t="s">
        <v>171</v>
      </c>
      <c r="K46" s="3" t="s">
        <v>461</v>
      </c>
      <c r="L46" s="3"/>
      <c r="M46" s="6"/>
      <c r="N46" s="3"/>
      <c r="O46" s="3"/>
      <c r="P46" s="3"/>
      <c r="Q46" s="3"/>
      <c r="R46" s="3"/>
      <c r="S46" s="100"/>
    </row>
    <row r="47" spans="1:19" ht="101.25" customHeight="1" x14ac:dyDescent="0.4">
      <c r="A47" s="99" t="s">
        <v>459</v>
      </c>
      <c r="B47" s="2" t="s">
        <v>117</v>
      </c>
      <c r="C47" s="35">
        <v>44031</v>
      </c>
      <c r="D47" s="3" t="s">
        <v>471</v>
      </c>
      <c r="E47" s="4">
        <v>19415000</v>
      </c>
      <c r="F47" s="4">
        <v>15675000</v>
      </c>
      <c r="G47" s="27" t="s">
        <v>130</v>
      </c>
      <c r="H47" s="18"/>
      <c r="I47" s="18"/>
      <c r="J47" s="3" t="s">
        <v>171</v>
      </c>
      <c r="K47" s="3" t="s">
        <v>461</v>
      </c>
      <c r="L47" s="3"/>
      <c r="M47" s="6"/>
      <c r="N47" s="3"/>
      <c r="O47" s="3"/>
      <c r="P47" s="3"/>
      <c r="Q47" s="3"/>
      <c r="R47" s="3"/>
      <c r="S47" s="100"/>
    </row>
    <row r="48" spans="1:19" ht="91.5" customHeight="1" x14ac:dyDescent="0.4">
      <c r="A48" s="99" t="s">
        <v>459</v>
      </c>
      <c r="B48" s="2" t="s">
        <v>117</v>
      </c>
      <c r="C48" s="35">
        <v>44048</v>
      </c>
      <c r="D48" s="3" t="s">
        <v>472</v>
      </c>
      <c r="E48" s="4">
        <v>19349000</v>
      </c>
      <c r="F48" s="4">
        <v>15697000</v>
      </c>
      <c r="G48" s="27" t="s">
        <v>473</v>
      </c>
      <c r="H48" s="122">
        <v>126</v>
      </c>
      <c r="I48" s="122">
        <v>9</v>
      </c>
      <c r="J48" s="3" t="s">
        <v>171</v>
      </c>
      <c r="K48" s="3" t="s">
        <v>461</v>
      </c>
      <c r="L48" s="3"/>
      <c r="M48" s="6"/>
      <c r="N48" s="3"/>
      <c r="O48" s="3"/>
      <c r="P48" s="3"/>
      <c r="Q48" s="3"/>
      <c r="R48" s="3"/>
      <c r="S48" s="100"/>
    </row>
    <row r="49" spans="1:19" ht="35.1" customHeight="1" x14ac:dyDescent="0.4">
      <c r="A49" s="99" t="s">
        <v>467</v>
      </c>
      <c r="B49" s="2" t="s">
        <v>117</v>
      </c>
      <c r="C49" s="35">
        <v>43964</v>
      </c>
      <c r="D49" s="3" t="s">
        <v>468</v>
      </c>
      <c r="E49" s="4">
        <v>151950000</v>
      </c>
      <c r="F49" s="4">
        <v>149000000</v>
      </c>
      <c r="G49" s="27" t="s">
        <v>386</v>
      </c>
      <c r="H49" s="5">
        <v>1830</v>
      </c>
      <c r="I49" s="5">
        <v>24</v>
      </c>
      <c r="J49" s="3" t="s">
        <v>171</v>
      </c>
      <c r="K49" s="3" t="s">
        <v>469</v>
      </c>
      <c r="L49" s="3"/>
      <c r="M49" s="6"/>
      <c r="N49" s="3"/>
      <c r="O49" s="3"/>
      <c r="P49" s="3"/>
      <c r="Q49" s="3"/>
      <c r="R49" s="3"/>
      <c r="S49" s="100"/>
    </row>
    <row r="50" spans="1:19" ht="35.1" customHeight="1" x14ac:dyDescent="0.4">
      <c r="A50" s="99" t="s">
        <v>2075</v>
      </c>
      <c r="B50" s="2" t="s">
        <v>117</v>
      </c>
      <c r="C50" s="35">
        <v>43557</v>
      </c>
      <c r="D50" s="3" t="s">
        <v>474</v>
      </c>
      <c r="E50" s="4"/>
      <c r="F50" s="4">
        <v>3780000</v>
      </c>
      <c r="G50" s="27" t="s">
        <v>386</v>
      </c>
      <c r="H50" s="5"/>
      <c r="I50" s="5"/>
      <c r="J50" s="3" t="s">
        <v>121</v>
      </c>
      <c r="K50" s="3" t="s">
        <v>457</v>
      </c>
      <c r="L50" s="3"/>
      <c r="M50" s="6"/>
      <c r="N50" s="3"/>
      <c r="O50" s="3"/>
      <c r="P50" s="3"/>
      <c r="Q50" s="3"/>
      <c r="R50" s="3"/>
      <c r="S50" s="100"/>
    </row>
    <row r="51" spans="1:19" ht="55.5" customHeight="1" x14ac:dyDescent="0.4">
      <c r="A51" s="99" t="s">
        <v>2074</v>
      </c>
      <c r="B51" s="2" t="s">
        <v>117</v>
      </c>
      <c r="C51" s="35">
        <v>43811</v>
      </c>
      <c r="D51" s="3" t="s">
        <v>475</v>
      </c>
      <c r="E51" s="4"/>
      <c r="F51" s="4">
        <v>2170000</v>
      </c>
      <c r="G51" s="27" t="s">
        <v>476</v>
      </c>
      <c r="H51" s="18"/>
      <c r="I51" s="18"/>
      <c r="J51" s="3" t="s">
        <v>292</v>
      </c>
      <c r="K51" s="3" t="s">
        <v>457</v>
      </c>
      <c r="L51" s="3"/>
      <c r="M51" s="6"/>
      <c r="N51" s="3"/>
      <c r="O51" s="3"/>
      <c r="P51" s="3"/>
      <c r="Q51" s="3"/>
      <c r="R51" s="3"/>
      <c r="S51" s="100"/>
    </row>
    <row r="52" spans="1:19" ht="63" customHeight="1" x14ac:dyDescent="0.4">
      <c r="A52" s="99" t="s">
        <v>2071</v>
      </c>
      <c r="B52" s="9" t="s">
        <v>117</v>
      </c>
      <c r="C52" s="36">
        <v>43910</v>
      </c>
      <c r="D52" s="7" t="s">
        <v>455</v>
      </c>
      <c r="E52" s="10"/>
      <c r="F52" s="10">
        <v>38000000</v>
      </c>
      <c r="G52" s="38" t="s">
        <v>386</v>
      </c>
      <c r="H52" s="39">
        <v>208.17</v>
      </c>
      <c r="I52" s="39">
        <v>112</v>
      </c>
      <c r="J52" s="7" t="s">
        <v>171</v>
      </c>
      <c r="K52" s="3" t="s">
        <v>454</v>
      </c>
      <c r="L52" s="3"/>
      <c r="M52" s="6"/>
      <c r="N52" s="3"/>
      <c r="O52" s="3"/>
      <c r="P52" s="3"/>
      <c r="Q52" s="3"/>
      <c r="R52" s="3"/>
      <c r="S52" s="100"/>
    </row>
    <row r="53" spans="1:19" s="16" customFormat="1" ht="63" customHeight="1" thickBot="1" x14ac:dyDescent="0.45">
      <c r="A53" s="99" t="s">
        <v>2071</v>
      </c>
      <c r="B53" s="186" t="s">
        <v>117</v>
      </c>
      <c r="C53" s="187">
        <v>43910</v>
      </c>
      <c r="D53" s="253" t="s">
        <v>453</v>
      </c>
      <c r="E53" s="189"/>
      <c r="F53" s="189">
        <v>18900000</v>
      </c>
      <c r="G53" s="246" t="s">
        <v>386</v>
      </c>
      <c r="H53" s="306">
        <v>126.71</v>
      </c>
      <c r="I53" s="306"/>
      <c r="J53" s="188" t="s">
        <v>171</v>
      </c>
      <c r="K53" s="3" t="s">
        <v>454</v>
      </c>
      <c r="L53" s="3"/>
      <c r="M53" s="6"/>
      <c r="N53" s="3"/>
      <c r="O53" s="3"/>
      <c r="P53" s="3"/>
      <c r="Q53" s="3"/>
      <c r="R53" s="3"/>
      <c r="S53" s="100"/>
    </row>
    <row r="54" spans="1:19" s="16" customFormat="1" ht="63" customHeight="1" thickTop="1" thickBot="1" x14ac:dyDescent="0.45">
      <c r="A54" s="330" t="s">
        <v>2040</v>
      </c>
      <c r="B54" s="701">
        <v>8</v>
      </c>
      <c r="C54" s="701"/>
      <c r="D54" s="702"/>
      <c r="E54" s="699">
        <f>SUM(F46:F53)</f>
        <v>258622000</v>
      </c>
      <c r="F54" s="700"/>
      <c r="G54" s="383"/>
      <c r="H54" s="352">
        <f>SUM(H46:H53)</f>
        <v>2414.88</v>
      </c>
      <c r="I54" s="352">
        <f>SUM(I46:I53)</f>
        <v>151</v>
      </c>
      <c r="J54" s="382"/>
      <c r="K54" s="3"/>
      <c r="L54" s="3"/>
      <c r="M54" s="6"/>
      <c r="N54" s="3"/>
      <c r="O54" s="3"/>
      <c r="P54" s="3"/>
      <c r="Q54" s="3"/>
      <c r="R54" s="3"/>
      <c r="S54" s="100"/>
    </row>
    <row r="55" spans="1:19" s="16" customFormat="1" ht="63" customHeight="1" thickTop="1" x14ac:dyDescent="0.4">
      <c r="A55" s="99" t="s">
        <v>2071</v>
      </c>
      <c r="B55" s="9" t="s">
        <v>102</v>
      </c>
      <c r="C55" s="36">
        <v>43897</v>
      </c>
      <c r="D55" s="7" t="s">
        <v>453</v>
      </c>
      <c r="E55" s="10"/>
      <c r="F55" s="10">
        <v>6570000</v>
      </c>
      <c r="G55" s="38" t="s">
        <v>386</v>
      </c>
      <c r="H55" s="11">
        <v>26.035</v>
      </c>
      <c r="I55" s="11"/>
      <c r="J55" s="7" t="s">
        <v>171</v>
      </c>
      <c r="K55" s="3" t="s">
        <v>454</v>
      </c>
      <c r="L55" s="3"/>
      <c r="M55" s="6"/>
      <c r="N55" s="3"/>
      <c r="O55" s="3"/>
      <c r="P55" s="3"/>
      <c r="Q55" s="3"/>
      <c r="R55" s="3"/>
      <c r="S55" s="100"/>
    </row>
    <row r="56" spans="1:19" s="16" customFormat="1" ht="63" customHeight="1" x14ac:dyDescent="0.4">
      <c r="A56" s="99" t="s">
        <v>2071</v>
      </c>
      <c r="B56" s="2" t="s">
        <v>102</v>
      </c>
      <c r="C56" s="35">
        <v>43897</v>
      </c>
      <c r="D56" s="3" t="s">
        <v>455</v>
      </c>
      <c r="E56" s="4"/>
      <c r="F56" s="4">
        <v>30280000</v>
      </c>
      <c r="G56" s="37" t="s">
        <v>386</v>
      </c>
      <c r="H56" s="18">
        <v>189.89</v>
      </c>
      <c r="I56" s="18"/>
      <c r="J56" s="3" t="s">
        <v>171</v>
      </c>
      <c r="K56" s="3" t="s">
        <v>454</v>
      </c>
      <c r="L56" s="3"/>
      <c r="M56" s="6"/>
      <c r="N56" s="3"/>
      <c r="O56" s="3"/>
      <c r="P56" s="3"/>
      <c r="Q56" s="3"/>
      <c r="R56" s="3"/>
      <c r="S56" s="100"/>
    </row>
    <row r="57" spans="1:19" ht="35.1" customHeight="1" x14ac:dyDescent="0.4">
      <c r="A57" s="99" t="s">
        <v>2071</v>
      </c>
      <c r="B57" s="2" t="s">
        <v>102</v>
      </c>
      <c r="C57" s="35">
        <v>43216</v>
      </c>
      <c r="D57" s="3" t="s">
        <v>456</v>
      </c>
      <c r="E57" s="4"/>
      <c r="F57" s="4">
        <v>3672000</v>
      </c>
      <c r="G57" s="37" t="s">
        <v>130</v>
      </c>
      <c r="H57" s="5"/>
      <c r="I57" s="5"/>
      <c r="J57" s="3" t="s">
        <v>121</v>
      </c>
      <c r="K57" s="3" t="s">
        <v>457</v>
      </c>
      <c r="L57" s="3"/>
      <c r="M57" s="6"/>
      <c r="N57" s="3"/>
      <c r="O57" s="3"/>
      <c r="P57" s="3"/>
      <c r="Q57" s="3"/>
      <c r="R57" s="3"/>
      <c r="S57" s="100"/>
    </row>
    <row r="58" spans="1:19" ht="35.1" customHeight="1" x14ac:dyDescent="0.4">
      <c r="A58" s="99" t="s">
        <v>2071</v>
      </c>
      <c r="B58" s="2" t="s">
        <v>102</v>
      </c>
      <c r="C58" s="35">
        <v>43230</v>
      </c>
      <c r="D58" s="3" t="s">
        <v>458</v>
      </c>
      <c r="E58" s="4"/>
      <c r="F58" s="4">
        <v>4644000</v>
      </c>
      <c r="G58" s="37" t="s">
        <v>386</v>
      </c>
      <c r="H58" s="5"/>
      <c r="I58" s="5"/>
      <c r="J58" s="3" t="s">
        <v>121</v>
      </c>
      <c r="K58" s="3" t="s">
        <v>457</v>
      </c>
      <c r="L58" s="3"/>
      <c r="M58" s="6"/>
      <c r="N58" s="3"/>
      <c r="O58" s="3"/>
      <c r="P58" s="3"/>
      <c r="Q58" s="3"/>
      <c r="R58" s="3"/>
      <c r="S58" s="100"/>
    </row>
    <row r="59" spans="1:19" ht="35.1" customHeight="1" x14ac:dyDescent="0.4">
      <c r="A59" s="99" t="s">
        <v>459</v>
      </c>
      <c r="B59" s="2" t="s">
        <v>102</v>
      </c>
      <c r="C59" s="35">
        <v>44011</v>
      </c>
      <c r="D59" s="3" t="s">
        <v>460</v>
      </c>
      <c r="E59" s="4">
        <v>19245600</v>
      </c>
      <c r="F59" s="4">
        <v>15962400</v>
      </c>
      <c r="G59" s="37" t="s">
        <v>386</v>
      </c>
      <c r="H59" s="5">
        <v>68</v>
      </c>
      <c r="I59" s="5">
        <v>2</v>
      </c>
      <c r="J59" s="3" t="s">
        <v>171</v>
      </c>
      <c r="K59" s="3" t="s">
        <v>461</v>
      </c>
      <c r="L59" s="3"/>
      <c r="M59" s="6"/>
      <c r="N59" s="3"/>
      <c r="O59" s="3"/>
      <c r="P59" s="3"/>
      <c r="Q59" s="3"/>
      <c r="R59" s="3"/>
      <c r="S59" s="100"/>
    </row>
    <row r="60" spans="1:19" ht="35.1" customHeight="1" x14ac:dyDescent="0.4">
      <c r="A60" s="99" t="s">
        <v>459</v>
      </c>
      <c r="B60" s="2" t="s">
        <v>102</v>
      </c>
      <c r="C60" s="35">
        <v>44029</v>
      </c>
      <c r="D60" s="3" t="s">
        <v>462</v>
      </c>
      <c r="E60" s="4">
        <v>18446400</v>
      </c>
      <c r="F60" s="4">
        <v>15660000</v>
      </c>
      <c r="G60" s="37" t="s">
        <v>386</v>
      </c>
      <c r="H60" s="5">
        <v>142.6</v>
      </c>
      <c r="I60" s="5">
        <v>7</v>
      </c>
      <c r="J60" s="3" t="s">
        <v>171</v>
      </c>
      <c r="K60" s="3" t="s">
        <v>461</v>
      </c>
      <c r="L60" s="3"/>
      <c r="M60" s="6"/>
      <c r="N60" s="3"/>
      <c r="O60" s="3"/>
      <c r="P60" s="3"/>
      <c r="Q60" s="3"/>
      <c r="R60" s="3"/>
      <c r="S60" s="100"/>
    </row>
    <row r="61" spans="1:19" ht="35.1" customHeight="1" x14ac:dyDescent="0.4">
      <c r="A61" s="99" t="s">
        <v>459</v>
      </c>
      <c r="B61" s="2" t="s">
        <v>102</v>
      </c>
      <c r="C61" s="35">
        <v>44064</v>
      </c>
      <c r="D61" s="6" t="s">
        <v>463</v>
      </c>
      <c r="E61" s="4">
        <v>19440000</v>
      </c>
      <c r="F61" s="4">
        <v>17388000</v>
      </c>
      <c r="G61" s="37" t="s">
        <v>386</v>
      </c>
      <c r="H61" s="5">
        <v>149.30000000000001</v>
      </c>
      <c r="I61" s="5">
        <v>7</v>
      </c>
      <c r="J61" s="3" t="s">
        <v>171</v>
      </c>
      <c r="K61" s="3" t="s">
        <v>461</v>
      </c>
      <c r="L61" s="3"/>
      <c r="M61" s="6"/>
      <c r="N61" s="3"/>
      <c r="O61" s="3"/>
      <c r="P61" s="3"/>
      <c r="Q61" s="3"/>
      <c r="R61" s="3"/>
      <c r="S61" s="100"/>
    </row>
    <row r="62" spans="1:19" ht="35.1" customHeight="1" x14ac:dyDescent="0.4">
      <c r="A62" s="99" t="s">
        <v>2073</v>
      </c>
      <c r="B62" s="2" t="s">
        <v>102</v>
      </c>
      <c r="C62" s="35">
        <v>44086</v>
      </c>
      <c r="D62" s="3" t="s">
        <v>464</v>
      </c>
      <c r="E62" s="4">
        <v>7360000</v>
      </c>
      <c r="F62" s="4">
        <v>4400000</v>
      </c>
      <c r="G62" s="37" t="s">
        <v>386</v>
      </c>
      <c r="H62" s="18">
        <v>37.1</v>
      </c>
      <c r="I62" s="18"/>
      <c r="J62" s="3" t="s">
        <v>465</v>
      </c>
      <c r="K62" s="3" t="s">
        <v>466</v>
      </c>
      <c r="L62" s="3"/>
      <c r="M62" s="6"/>
      <c r="N62" s="3"/>
      <c r="O62" s="3"/>
      <c r="P62" s="3"/>
      <c r="Q62" s="3"/>
      <c r="R62" s="3"/>
      <c r="S62" s="100"/>
    </row>
    <row r="63" spans="1:19" ht="20.25" thickBot="1" x14ac:dyDescent="0.45">
      <c r="A63" s="185" t="s">
        <v>467</v>
      </c>
      <c r="B63" s="186" t="s">
        <v>102</v>
      </c>
      <c r="C63" s="187">
        <v>43287</v>
      </c>
      <c r="D63" s="188" t="s">
        <v>468</v>
      </c>
      <c r="E63" s="189">
        <v>158976000</v>
      </c>
      <c r="F63" s="189">
        <v>157680000</v>
      </c>
      <c r="G63" s="246" t="s">
        <v>386</v>
      </c>
      <c r="H63" s="191">
        <v>1830</v>
      </c>
      <c r="I63" s="191">
        <v>20</v>
      </c>
      <c r="J63" s="188" t="s">
        <v>371</v>
      </c>
      <c r="K63" s="3" t="s">
        <v>469</v>
      </c>
      <c r="L63" s="3"/>
      <c r="M63" s="6"/>
      <c r="N63" s="3"/>
      <c r="O63" s="3"/>
      <c r="P63" s="3"/>
      <c r="Q63" s="3"/>
      <c r="R63" s="3"/>
      <c r="S63" s="100"/>
    </row>
    <row r="64" spans="1:19" ht="20.25" thickTop="1" thickBot="1" x14ac:dyDescent="0.45">
      <c r="A64" s="330" t="s">
        <v>2040</v>
      </c>
      <c r="B64" s="701">
        <v>9</v>
      </c>
      <c r="C64" s="701"/>
      <c r="D64" s="702"/>
      <c r="E64" s="703">
        <f>SUM(F55:F63)</f>
        <v>256256400</v>
      </c>
      <c r="F64" s="704"/>
      <c r="G64" s="383"/>
      <c r="H64" s="352">
        <f>SUM(H55:H63)</f>
        <v>2442.9250000000002</v>
      </c>
      <c r="I64" s="352">
        <f>SUM(I55:I63)</f>
        <v>36</v>
      </c>
      <c r="J64" s="382"/>
      <c r="K64" s="3"/>
      <c r="L64" s="3"/>
      <c r="M64" s="6"/>
      <c r="N64" s="3"/>
      <c r="O64" s="3"/>
      <c r="P64" s="3"/>
      <c r="Q64" s="3"/>
      <c r="R64" s="3"/>
      <c r="S64" s="100"/>
    </row>
    <row r="65" spans="1:19" ht="35.1" customHeight="1" thickTop="1" x14ac:dyDescent="0.4">
      <c r="A65" s="114" t="s">
        <v>1385</v>
      </c>
      <c r="B65" s="9" t="s">
        <v>69</v>
      </c>
      <c r="C65" s="36">
        <v>42944</v>
      </c>
      <c r="D65" s="7" t="s">
        <v>1221</v>
      </c>
      <c r="E65" s="10">
        <v>16275600</v>
      </c>
      <c r="F65" s="10">
        <v>13705200</v>
      </c>
      <c r="G65" s="28" t="s">
        <v>22</v>
      </c>
      <c r="H65" s="11">
        <v>61</v>
      </c>
      <c r="I65" s="11">
        <v>20</v>
      </c>
      <c r="J65" s="7" t="s">
        <v>1222</v>
      </c>
      <c r="K65" s="3" t="s">
        <v>1223</v>
      </c>
      <c r="L65" s="40" t="s">
        <v>1224</v>
      </c>
      <c r="M65" s="40" t="s">
        <v>1225</v>
      </c>
      <c r="N65" s="3"/>
      <c r="O65" s="3" t="s">
        <v>1226</v>
      </c>
      <c r="P65" s="40"/>
      <c r="Q65" s="40"/>
      <c r="R65" s="3" t="s">
        <v>1227</v>
      </c>
      <c r="S65" s="101"/>
    </row>
    <row r="66" spans="1:19" ht="35.1" customHeight="1" x14ac:dyDescent="0.4">
      <c r="A66" s="114" t="s">
        <v>1403</v>
      </c>
      <c r="B66" s="9" t="s">
        <v>863</v>
      </c>
      <c r="C66" s="36">
        <v>42866</v>
      </c>
      <c r="D66" s="7" t="s">
        <v>1404</v>
      </c>
      <c r="E66" s="10"/>
      <c r="F66" s="10">
        <v>8337600</v>
      </c>
      <c r="G66" s="28" t="s">
        <v>1405</v>
      </c>
      <c r="H66" s="11"/>
      <c r="I66" s="11"/>
      <c r="J66" s="7" t="s">
        <v>489</v>
      </c>
      <c r="K66" s="3"/>
      <c r="L66" s="40"/>
      <c r="M66" s="40"/>
      <c r="N66" s="3"/>
      <c r="O66" s="3"/>
      <c r="P66" s="40"/>
      <c r="Q66" s="40"/>
      <c r="R66" s="3"/>
      <c r="S66" s="101"/>
    </row>
    <row r="67" spans="1:19" ht="35.1" customHeight="1" x14ac:dyDescent="0.4">
      <c r="A67" s="99" t="s">
        <v>1385</v>
      </c>
      <c r="B67" s="2" t="s">
        <v>69</v>
      </c>
      <c r="C67" s="35">
        <v>42943</v>
      </c>
      <c r="D67" s="3" t="s">
        <v>1228</v>
      </c>
      <c r="E67" s="4">
        <v>19321200</v>
      </c>
      <c r="F67" s="4">
        <v>15984000</v>
      </c>
      <c r="G67" s="27" t="s">
        <v>22</v>
      </c>
      <c r="H67" s="18">
        <v>94.35</v>
      </c>
      <c r="I67" s="18"/>
      <c r="J67" s="3" t="s">
        <v>1222</v>
      </c>
      <c r="K67" s="3" t="s">
        <v>1229</v>
      </c>
      <c r="L67" s="3" t="s">
        <v>1224</v>
      </c>
      <c r="M67" s="6" t="s">
        <v>1225</v>
      </c>
      <c r="N67" s="3"/>
      <c r="O67" s="3" t="s">
        <v>1226</v>
      </c>
      <c r="P67" s="3"/>
      <c r="Q67" s="3"/>
      <c r="R67" s="3" t="s">
        <v>1227</v>
      </c>
      <c r="S67" s="100"/>
    </row>
    <row r="68" spans="1:19" ht="35.1" customHeight="1" x14ac:dyDescent="0.4">
      <c r="A68" s="99" t="s">
        <v>1385</v>
      </c>
      <c r="B68" s="2" t="s">
        <v>69</v>
      </c>
      <c r="C68" s="35">
        <v>42941</v>
      </c>
      <c r="D68" s="3" t="s">
        <v>1230</v>
      </c>
      <c r="E68" s="4">
        <v>18543600</v>
      </c>
      <c r="F68" s="4">
        <v>15660000</v>
      </c>
      <c r="G68" s="27" t="s">
        <v>22</v>
      </c>
      <c r="H68" s="5">
        <v>142.5</v>
      </c>
      <c r="I68" s="5">
        <v>7</v>
      </c>
      <c r="J68" s="3" t="s">
        <v>1222</v>
      </c>
      <c r="K68" s="3" t="s">
        <v>1231</v>
      </c>
      <c r="L68" s="3" t="s">
        <v>1224</v>
      </c>
      <c r="M68" s="6" t="s">
        <v>1225</v>
      </c>
      <c r="N68" s="3"/>
      <c r="O68" s="3" t="s">
        <v>1226</v>
      </c>
      <c r="P68" s="3"/>
      <c r="Q68" s="3"/>
      <c r="R68" s="3" t="s">
        <v>1227</v>
      </c>
      <c r="S68" s="100"/>
    </row>
    <row r="69" spans="1:19" ht="35.1" customHeight="1" x14ac:dyDescent="0.4">
      <c r="A69" s="133" t="s">
        <v>2072</v>
      </c>
      <c r="B69" s="2" t="s">
        <v>69</v>
      </c>
      <c r="C69" s="35">
        <v>42886</v>
      </c>
      <c r="D69" s="6" t="s">
        <v>217</v>
      </c>
      <c r="E69" s="4">
        <v>2343600</v>
      </c>
      <c r="F69" s="4">
        <v>1857600</v>
      </c>
      <c r="G69" s="27" t="s">
        <v>22</v>
      </c>
      <c r="H69" s="18"/>
      <c r="I69" s="18"/>
      <c r="J69" s="3" t="s">
        <v>1233</v>
      </c>
      <c r="K69" s="3" t="s">
        <v>1234</v>
      </c>
      <c r="L69" s="3" t="s">
        <v>1235</v>
      </c>
      <c r="M69" s="6"/>
      <c r="N69" s="3"/>
      <c r="O69" s="3"/>
      <c r="P69" s="3"/>
      <c r="Q69" s="3"/>
      <c r="R69" s="3"/>
      <c r="S69" s="100"/>
    </row>
    <row r="70" spans="1:19" ht="35.1" customHeight="1" x14ac:dyDescent="0.4">
      <c r="A70" s="99" t="s">
        <v>2071</v>
      </c>
      <c r="B70" s="2" t="s">
        <v>69</v>
      </c>
      <c r="C70" s="35">
        <v>42815</v>
      </c>
      <c r="D70" s="3" t="s">
        <v>1236</v>
      </c>
      <c r="E70" s="4"/>
      <c r="F70" s="4">
        <v>8067600</v>
      </c>
      <c r="G70" s="27" t="s">
        <v>22</v>
      </c>
      <c r="H70" s="5">
        <v>38.4</v>
      </c>
      <c r="I70" s="5"/>
      <c r="J70" s="3" t="s">
        <v>1222</v>
      </c>
      <c r="K70" s="3"/>
      <c r="L70" s="3" t="s">
        <v>1237</v>
      </c>
      <c r="M70" s="6"/>
      <c r="N70" s="3"/>
      <c r="O70" s="3"/>
      <c r="P70" s="3"/>
      <c r="Q70" s="3"/>
      <c r="R70" s="3" t="s">
        <v>1238</v>
      </c>
      <c r="S70" s="100"/>
    </row>
    <row r="71" spans="1:19" ht="35.1" customHeight="1" x14ac:dyDescent="0.4">
      <c r="A71" s="99" t="s">
        <v>2071</v>
      </c>
      <c r="B71" s="2" t="s">
        <v>69</v>
      </c>
      <c r="C71" s="35">
        <v>42815</v>
      </c>
      <c r="D71" s="3" t="s">
        <v>1239</v>
      </c>
      <c r="E71" s="4"/>
      <c r="F71" s="4">
        <v>37601200</v>
      </c>
      <c r="G71" s="27" t="s">
        <v>22</v>
      </c>
      <c r="H71" s="5">
        <v>191.1</v>
      </c>
      <c r="I71" s="5">
        <v>273</v>
      </c>
      <c r="J71" s="3" t="s">
        <v>1222</v>
      </c>
      <c r="K71" s="3"/>
      <c r="L71" s="3" t="s">
        <v>1237</v>
      </c>
      <c r="M71" s="6"/>
      <c r="N71" s="3"/>
      <c r="O71" s="3"/>
      <c r="P71" s="3"/>
      <c r="Q71" s="3"/>
      <c r="R71" s="3" t="s">
        <v>1238</v>
      </c>
      <c r="S71" s="100"/>
    </row>
    <row r="72" spans="1:19" ht="35.1" customHeight="1" thickBot="1" x14ac:dyDescent="0.45">
      <c r="A72" s="185" t="s">
        <v>1402</v>
      </c>
      <c r="B72" s="186" t="s">
        <v>69</v>
      </c>
      <c r="C72" s="187">
        <v>42811</v>
      </c>
      <c r="D72" s="188" t="s">
        <v>578</v>
      </c>
      <c r="E72" s="189">
        <v>149580000</v>
      </c>
      <c r="F72" s="189">
        <v>142560000</v>
      </c>
      <c r="G72" s="190" t="s">
        <v>22</v>
      </c>
      <c r="H72" s="191"/>
      <c r="I72" s="191"/>
      <c r="J72" s="188" t="s">
        <v>1222</v>
      </c>
      <c r="K72" s="3"/>
      <c r="L72" s="3" t="s">
        <v>1240</v>
      </c>
      <c r="M72" s="6"/>
      <c r="N72" s="3"/>
      <c r="O72" s="3"/>
      <c r="P72" s="3"/>
      <c r="Q72" s="3"/>
      <c r="R72" s="3"/>
      <c r="S72" s="100"/>
    </row>
    <row r="73" spans="1:19" ht="35.1" customHeight="1" thickTop="1" thickBot="1" x14ac:dyDescent="0.45">
      <c r="A73" s="330" t="s">
        <v>2040</v>
      </c>
      <c r="B73" s="701">
        <v>8</v>
      </c>
      <c r="C73" s="701"/>
      <c r="D73" s="702"/>
      <c r="E73" s="703">
        <f>SUM(F65:F72)</f>
        <v>243773200</v>
      </c>
      <c r="F73" s="704"/>
      <c r="G73" s="383"/>
      <c r="H73" s="352">
        <f>SUM(H65:H72)</f>
        <v>527.35</v>
      </c>
      <c r="I73" s="352">
        <f>SUM(I65:I72)</f>
        <v>300</v>
      </c>
      <c r="J73" s="382"/>
      <c r="K73" s="3"/>
      <c r="L73" s="3"/>
      <c r="M73" s="6"/>
      <c r="N73" s="3"/>
      <c r="O73" s="3"/>
      <c r="P73" s="3"/>
      <c r="Q73" s="3"/>
      <c r="R73" s="3"/>
      <c r="S73" s="100"/>
    </row>
    <row r="74" spans="1:19" ht="35.1" customHeight="1" thickTop="1" x14ac:dyDescent="0.4">
      <c r="A74" s="114" t="s">
        <v>1385</v>
      </c>
      <c r="B74" s="9" t="s">
        <v>47</v>
      </c>
      <c r="C74" s="36">
        <v>42566</v>
      </c>
      <c r="D74" s="7" t="s">
        <v>1241</v>
      </c>
      <c r="E74" s="10">
        <v>29757600</v>
      </c>
      <c r="F74" s="10">
        <v>17139600</v>
      </c>
      <c r="G74" s="28" t="s">
        <v>22</v>
      </c>
      <c r="H74" s="39">
        <v>137</v>
      </c>
      <c r="I74" s="39">
        <v>4</v>
      </c>
      <c r="J74" s="7" t="s">
        <v>1222</v>
      </c>
      <c r="K74" s="3"/>
      <c r="L74" s="3" t="s">
        <v>1224</v>
      </c>
      <c r="M74" s="6"/>
      <c r="N74" s="3"/>
      <c r="O74" s="3"/>
      <c r="P74" s="3"/>
      <c r="Q74" s="3"/>
      <c r="R74" s="3"/>
      <c r="S74" s="100"/>
    </row>
    <row r="75" spans="1:19" ht="35.1" customHeight="1" x14ac:dyDescent="0.4">
      <c r="A75" s="99" t="s">
        <v>2071</v>
      </c>
      <c r="B75" s="2" t="s">
        <v>47</v>
      </c>
      <c r="C75" s="35">
        <v>42452</v>
      </c>
      <c r="D75" s="3" t="s">
        <v>1242</v>
      </c>
      <c r="E75" s="4">
        <v>8000000</v>
      </c>
      <c r="F75" s="41">
        <v>5994000</v>
      </c>
      <c r="G75" s="37" t="s">
        <v>22</v>
      </c>
      <c r="H75" s="5">
        <v>27.9</v>
      </c>
      <c r="I75" s="5"/>
      <c r="J75" s="3" t="s">
        <v>1222</v>
      </c>
      <c r="K75" s="3"/>
      <c r="L75" s="3" t="s">
        <v>1237</v>
      </c>
      <c r="M75" s="6"/>
      <c r="N75" s="3"/>
      <c r="O75" s="3"/>
      <c r="P75" s="3"/>
      <c r="Q75" s="3"/>
      <c r="R75" s="3"/>
      <c r="S75" s="100"/>
    </row>
    <row r="76" spans="1:19" ht="35.1" customHeight="1" x14ac:dyDescent="0.4">
      <c r="A76" s="99" t="s">
        <v>2071</v>
      </c>
      <c r="B76" s="2" t="s">
        <v>47</v>
      </c>
      <c r="C76" s="35">
        <v>42452</v>
      </c>
      <c r="D76" s="3" t="s">
        <v>1236</v>
      </c>
      <c r="E76" s="4">
        <v>21260000</v>
      </c>
      <c r="F76" s="4">
        <v>16556400</v>
      </c>
      <c r="G76" s="37" t="s">
        <v>22</v>
      </c>
      <c r="H76" s="5">
        <v>93</v>
      </c>
      <c r="I76" s="5">
        <v>107</v>
      </c>
      <c r="J76" s="3" t="s">
        <v>1222</v>
      </c>
      <c r="K76" s="3"/>
      <c r="L76" s="3" t="s">
        <v>1237</v>
      </c>
      <c r="M76" s="6"/>
      <c r="N76" s="3"/>
      <c r="O76" s="3"/>
      <c r="P76" s="3"/>
      <c r="Q76" s="3"/>
      <c r="R76" s="3"/>
      <c r="S76" s="100"/>
    </row>
    <row r="77" spans="1:19" ht="35.1" customHeight="1" x14ac:dyDescent="0.4">
      <c r="A77" s="99" t="s">
        <v>2071</v>
      </c>
      <c r="B77" s="2" t="s">
        <v>47</v>
      </c>
      <c r="C77" s="35">
        <v>42452</v>
      </c>
      <c r="D77" s="3" t="s">
        <v>1239</v>
      </c>
      <c r="E77" s="4">
        <v>21190000</v>
      </c>
      <c r="F77" s="4">
        <v>16480800</v>
      </c>
      <c r="G77" s="37" t="s">
        <v>22</v>
      </c>
      <c r="H77" s="5">
        <v>93</v>
      </c>
      <c r="I77" s="5">
        <v>106</v>
      </c>
      <c r="J77" s="3" t="s">
        <v>1222</v>
      </c>
      <c r="K77" s="3"/>
      <c r="L77" s="3" t="s">
        <v>1237</v>
      </c>
      <c r="M77" s="6"/>
      <c r="N77" s="3"/>
      <c r="O77" s="3"/>
      <c r="P77" s="3"/>
      <c r="Q77" s="3"/>
      <c r="R77" s="3"/>
      <c r="S77" s="100"/>
    </row>
    <row r="78" spans="1:19" ht="35.1" customHeight="1" thickBot="1" x14ac:dyDescent="0.45">
      <c r="A78" s="185" t="s">
        <v>969</v>
      </c>
      <c r="B78" s="186" t="s">
        <v>47</v>
      </c>
      <c r="C78" s="187">
        <v>42447</v>
      </c>
      <c r="D78" s="188" t="s">
        <v>578</v>
      </c>
      <c r="E78" s="189">
        <v>136670000</v>
      </c>
      <c r="F78" s="189">
        <v>130000000</v>
      </c>
      <c r="G78" s="190" t="s">
        <v>22</v>
      </c>
      <c r="H78" s="306"/>
      <c r="I78" s="306"/>
      <c r="J78" s="188" t="s">
        <v>1222</v>
      </c>
      <c r="K78" s="3"/>
      <c r="L78" s="3" t="s">
        <v>1240</v>
      </c>
      <c r="M78" s="6"/>
      <c r="N78" s="3"/>
      <c r="O78" s="3"/>
      <c r="P78" s="3"/>
      <c r="Q78" s="3"/>
      <c r="R78" s="3"/>
      <c r="S78" s="100"/>
    </row>
    <row r="79" spans="1:19" ht="35.1" customHeight="1" thickTop="1" thickBot="1" x14ac:dyDescent="0.45">
      <c r="A79" s="330" t="s">
        <v>2040</v>
      </c>
      <c r="B79" s="701">
        <v>5</v>
      </c>
      <c r="C79" s="701"/>
      <c r="D79" s="702"/>
      <c r="E79" s="699">
        <f>SUM(F74:F78)</f>
        <v>186170800</v>
      </c>
      <c r="F79" s="700"/>
      <c r="G79" s="383"/>
      <c r="H79" s="352">
        <f>SUM(H74:H78)</f>
        <v>350.9</v>
      </c>
      <c r="I79" s="352">
        <f>SUM(I74:I78)</f>
        <v>217</v>
      </c>
      <c r="J79" s="382"/>
      <c r="K79" s="3"/>
      <c r="L79" s="3"/>
      <c r="M79" s="6"/>
      <c r="N79" s="3"/>
      <c r="O79" s="3"/>
      <c r="P79" s="3"/>
      <c r="Q79" s="3"/>
      <c r="R79" s="3"/>
      <c r="S79" s="100"/>
    </row>
    <row r="80" spans="1:19" ht="35.1" customHeight="1" thickTop="1" x14ac:dyDescent="0.4">
      <c r="A80" s="114" t="s">
        <v>989</v>
      </c>
      <c r="B80" s="9" t="s">
        <v>1386</v>
      </c>
      <c r="C80" s="36">
        <v>42318</v>
      </c>
      <c r="D80" s="7" t="s">
        <v>1387</v>
      </c>
      <c r="E80" s="10">
        <v>3801600</v>
      </c>
      <c r="F80" s="10">
        <v>3780000</v>
      </c>
      <c r="G80" s="28" t="s">
        <v>473</v>
      </c>
      <c r="H80" s="39"/>
      <c r="I80" s="39"/>
      <c r="J80" s="7" t="s">
        <v>1245</v>
      </c>
      <c r="K80" s="3"/>
      <c r="L80" s="3"/>
      <c r="M80" s="6"/>
      <c r="N80" s="3"/>
      <c r="O80" s="3"/>
      <c r="P80" s="3"/>
      <c r="Q80" s="3"/>
      <c r="R80" s="3"/>
      <c r="S80" s="100"/>
    </row>
    <row r="81" spans="1:19" ht="35.1" customHeight="1" x14ac:dyDescent="0.4">
      <c r="A81" s="99" t="s">
        <v>2071</v>
      </c>
      <c r="B81" s="2" t="s">
        <v>44</v>
      </c>
      <c r="C81" s="35">
        <v>42164</v>
      </c>
      <c r="D81" s="3" t="s">
        <v>1243</v>
      </c>
      <c r="E81" s="4" t="s">
        <v>1232</v>
      </c>
      <c r="F81" s="4">
        <v>3672000</v>
      </c>
      <c r="G81" s="5" t="s">
        <v>1244</v>
      </c>
      <c r="H81" s="18">
        <v>30.03</v>
      </c>
      <c r="I81" s="18"/>
      <c r="J81" s="3" t="s">
        <v>1245</v>
      </c>
      <c r="K81" s="3"/>
      <c r="L81" s="3" t="s">
        <v>1237</v>
      </c>
      <c r="M81" s="6"/>
      <c r="N81" s="3"/>
      <c r="O81" s="3"/>
      <c r="P81" s="3"/>
      <c r="Q81" s="3"/>
      <c r="R81" s="3" t="s">
        <v>1246</v>
      </c>
      <c r="S81" s="100" t="s">
        <v>1247</v>
      </c>
    </row>
    <row r="82" spans="1:19" ht="35.1" customHeight="1" x14ac:dyDescent="0.4">
      <c r="A82" s="99" t="s">
        <v>2071</v>
      </c>
      <c r="B82" s="2" t="s">
        <v>44</v>
      </c>
      <c r="C82" s="35">
        <v>42138</v>
      </c>
      <c r="D82" s="3" t="s">
        <v>1242</v>
      </c>
      <c r="E82" s="4" t="s">
        <v>1232</v>
      </c>
      <c r="F82" s="4">
        <v>3564000</v>
      </c>
      <c r="G82" s="27" t="s">
        <v>1248</v>
      </c>
      <c r="H82" s="5"/>
      <c r="I82" s="5">
        <v>33</v>
      </c>
      <c r="J82" s="3" t="s">
        <v>1245</v>
      </c>
      <c r="K82" s="3" t="s">
        <v>1249</v>
      </c>
      <c r="L82" s="3" t="s">
        <v>1237</v>
      </c>
      <c r="M82" s="6"/>
      <c r="N82" s="3"/>
      <c r="O82" s="3"/>
      <c r="P82" s="3"/>
      <c r="Q82" s="3"/>
      <c r="R82" s="3" t="s">
        <v>1246</v>
      </c>
      <c r="S82" s="100" t="s">
        <v>1247</v>
      </c>
    </row>
    <row r="83" spans="1:19" ht="35.1" customHeight="1" x14ac:dyDescent="0.4">
      <c r="A83" s="99" t="s">
        <v>2071</v>
      </c>
      <c r="B83" s="2" t="s">
        <v>44</v>
      </c>
      <c r="C83" s="35">
        <v>42137</v>
      </c>
      <c r="D83" s="3" t="s">
        <v>1236</v>
      </c>
      <c r="E83" s="4" t="s">
        <v>1232</v>
      </c>
      <c r="F83" s="4">
        <v>9180000</v>
      </c>
      <c r="G83" s="27" t="s">
        <v>57</v>
      </c>
      <c r="H83" s="5">
        <v>94</v>
      </c>
      <c r="I83" s="5">
        <v>56</v>
      </c>
      <c r="J83" s="3" t="s">
        <v>1245</v>
      </c>
      <c r="K83" s="3"/>
      <c r="L83" s="3" t="s">
        <v>1237</v>
      </c>
      <c r="M83" s="6"/>
      <c r="N83" s="3"/>
      <c r="O83" s="3"/>
      <c r="P83" s="3"/>
      <c r="Q83" s="3"/>
      <c r="R83" s="3" t="s">
        <v>1246</v>
      </c>
      <c r="S83" s="100" t="s">
        <v>1247</v>
      </c>
    </row>
    <row r="84" spans="1:19" ht="35.1" customHeight="1" x14ac:dyDescent="0.4">
      <c r="A84" s="99" t="s">
        <v>2071</v>
      </c>
      <c r="B84" s="2" t="s">
        <v>44</v>
      </c>
      <c r="C84" s="35">
        <v>42137</v>
      </c>
      <c r="D84" s="3" t="s">
        <v>1239</v>
      </c>
      <c r="E84" s="4" t="s">
        <v>1232</v>
      </c>
      <c r="F84" s="4">
        <v>8100000</v>
      </c>
      <c r="G84" s="27" t="s">
        <v>57</v>
      </c>
      <c r="H84" s="5">
        <v>95</v>
      </c>
      <c r="I84" s="5">
        <v>57</v>
      </c>
      <c r="J84" s="3" t="s">
        <v>1245</v>
      </c>
      <c r="K84" s="3"/>
      <c r="L84" s="3" t="s">
        <v>1237</v>
      </c>
      <c r="M84" s="6"/>
      <c r="N84" s="3"/>
      <c r="O84" s="3"/>
      <c r="P84" s="3"/>
      <c r="Q84" s="3"/>
      <c r="R84" s="3" t="s">
        <v>1246</v>
      </c>
      <c r="S84" s="100" t="s">
        <v>1247</v>
      </c>
    </row>
    <row r="85" spans="1:19" ht="35.1" customHeight="1" x14ac:dyDescent="0.4">
      <c r="A85" s="99" t="s">
        <v>1250</v>
      </c>
      <c r="B85" s="2" t="s">
        <v>44</v>
      </c>
      <c r="C85" s="35">
        <v>42303</v>
      </c>
      <c r="D85" s="3" t="s">
        <v>1251</v>
      </c>
      <c r="E85" s="4" t="s">
        <v>1232</v>
      </c>
      <c r="F85" s="4">
        <v>2690000</v>
      </c>
      <c r="G85" s="37" t="s">
        <v>1252</v>
      </c>
      <c r="H85" s="5"/>
      <c r="I85" s="5"/>
      <c r="J85" s="3" t="s">
        <v>1253</v>
      </c>
      <c r="K85" s="3"/>
      <c r="L85" s="3"/>
      <c r="M85" s="6"/>
      <c r="N85" s="3"/>
      <c r="O85" s="3"/>
      <c r="P85" s="3"/>
      <c r="Q85" s="3"/>
      <c r="R85" s="3"/>
      <c r="S85" s="100"/>
    </row>
    <row r="86" spans="1:19" ht="35.1" customHeight="1" x14ac:dyDescent="0.4">
      <c r="A86" s="99" t="s">
        <v>989</v>
      </c>
      <c r="B86" s="2" t="s">
        <v>1386</v>
      </c>
      <c r="C86" s="35">
        <v>42265</v>
      </c>
      <c r="D86" s="3" t="s">
        <v>1388</v>
      </c>
      <c r="E86" s="4"/>
      <c r="F86" s="4"/>
      <c r="G86" s="37"/>
      <c r="H86" s="5">
        <v>65.2</v>
      </c>
      <c r="I86" s="5"/>
      <c r="J86" s="3" t="s">
        <v>171</v>
      </c>
      <c r="K86" s="3"/>
      <c r="L86" s="3"/>
      <c r="M86" s="6"/>
      <c r="N86" s="3"/>
      <c r="O86" s="3"/>
      <c r="P86" s="3"/>
      <c r="Q86" s="3"/>
      <c r="R86" s="3"/>
      <c r="S86" s="100"/>
    </row>
    <row r="87" spans="1:19" ht="35.1" customHeight="1" x14ac:dyDescent="0.4">
      <c r="A87" s="99" t="s">
        <v>1254</v>
      </c>
      <c r="B87" s="2" t="s">
        <v>44</v>
      </c>
      <c r="C87" s="35">
        <v>42215</v>
      </c>
      <c r="D87" s="3" t="s">
        <v>1255</v>
      </c>
      <c r="E87" s="4" t="s">
        <v>1232</v>
      </c>
      <c r="F87" s="4">
        <v>2370000</v>
      </c>
      <c r="G87" s="37" t="s">
        <v>22</v>
      </c>
      <c r="H87" s="18">
        <v>4.4000000000000004</v>
      </c>
      <c r="I87" s="18"/>
      <c r="J87" s="3" t="s">
        <v>1256</v>
      </c>
      <c r="K87" s="3"/>
      <c r="L87" s="3" t="s">
        <v>1257</v>
      </c>
      <c r="M87" s="6"/>
      <c r="N87" s="3"/>
      <c r="O87" s="3"/>
      <c r="P87" s="3"/>
      <c r="Q87" s="3"/>
      <c r="R87" s="3"/>
      <c r="S87" s="100"/>
    </row>
    <row r="88" spans="1:19" ht="35.1" customHeight="1" thickBot="1" x14ac:dyDescent="0.45">
      <c r="A88" s="185" t="s">
        <v>1258</v>
      </c>
      <c r="B88" s="186" t="s">
        <v>1386</v>
      </c>
      <c r="C88" s="187">
        <v>42107</v>
      </c>
      <c r="D88" s="188" t="s">
        <v>1259</v>
      </c>
      <c r="E88" s="189">
        <v>98350000</v>
      </c>
      <c r="F88" s="189">
        <v>93000000</v>
      </c>
      <c r="G88" s="190" t="s">
        <v>495</v>
      </c>
      <c r="H88" s="306"/>
      <c r="I88" s="306"/>
      <c r="J88" s="188" t="s">
        <v>1222</v>
      </c>
      <c r="K88" s="102"/>
      <c r="L88" s="102" t="s">
        <v>1240</v>
      </c>
      <c r="M88" s="103"/>
      <c r="N88" s="102"/>
      <c r="O88" s="102"/>
      <c r="P88" s="102"/>
      <c r="Q88" s="102"/>
      <c r="R88" s="102"/>
      <c r="S88" s="104"/>
    </row>
    <row r="89" spans="1:19" ht="35.1" customHeight="1" thickTop="1" thickBot="1" x14ac:dyDescent="0.45">
      <c r="A89" s="331" t="s">
        <v>2040</v>
      </c>
      <c r="B89" s="701">
        <v>9</v>
      </c>
      <c r="C89" s="701"/>
      <c r="D89" s="702"/>
      <c r="E89" s="699">
        <f>SUM(F80:F88)</f>
        <v>126356000</v>
      </c>
      <c r="F89" s="700"/>
      <c r="G89" s="383"/>
      <c r="H89" s="352">
        <f>SUM(H80:H88)</f>
        <v>288.63</v>
      </c>
      <c r="I89" s="352">
        <f>SUM(I80:I88)</f>
        <v>146</v>
      </c>
      <c r="J89" s="382"/>
      <c r="K89" s="153"/>
      <c r="L89" s="153"/>
      <c r="M89" s="160"/>
      <c r="N89" s="153"/>
      <c r="O89" s="153"/>
      <c r="P89" s="153"/>
      <c r="Q89" s="153"/>
      <c r="R89" s="153"/>
      <c r="S89" s="205"/>
    </row>
    <row r="90" spans="1:19" ht="20.25" thickTop="1" x14ac:dyDescent="0.4">
      <c r="A90" s="42" t="s">
        <v>988</v>
      </c>
      <c r="B90" s="9" t="s">
        <v>1389</v>
      </c>
      <c r="C90" s="36">
        <v>41926</v>
      </c>
      <c r="D90" s="7" t="s">
        <v>1390</v>
      </c>
      <c r="E90" s="10"/>
      <c r="F90" s="10">
        <v>11016000</v>
      </c>
      <c r="G90" s="93" t="s">
        <v>1392</v>
      </c>
      <c r="H90" s="11"/>
      <c r="I90" s="11"/>
      <c r="J90" s="7" t="s">
        <v>489</v>
      </c>
      <c r="K90" s="7"/>
      <c r="L90" s="89"/>
      <c r="M90" s="89"/>
      <c r="N90" s="7"/>
      <c r="O90" s="7"/>
      <c r="P90" s="89"/>
      <c r="Q90" s="89"/>
      <c r="R90" s="7"/>
      <c r="S90" s="89"/>
    </row>
    <row r="91" spans="1:19" x14ac:dyDescent="0.4">
      <c r="A91" s="42" t="s">
        <v>1109</v>
      </c>
      <c r="B91" s="9" t="s">
        <v>1389</v>
      </c>
      <c r="C91" s="36">
        <v>41808</v>
      </c>
      <c r="D91" s="7" t="s">
        <v>1406</v>
      </c>
      <c r="E91" s="10"/>
      <c r="F91" s="10">
        <v>2100000</v>
      </c>
      <c r="G91" s="93" t="s">
        <v>1407</v>
      </c>
      <c r="H91" s="11">
        <v>2.2000000000000002</v>
      </c>
      <c r="I91" s="11"/>
      <c r="J91" s="7" t="s">
        <v>489</v>
      </c>
      <c r="K91" s="7"/>
      <c r="L91" s="89"/>
      <c r="M91" s="89"/>
      <c r="N91" s="7"/>
      <c r="O91" s="7"/>
      <c r="P91" s="89"/>
      <c r="Q91" s="89"/>
      <c r="R91" s="7"/>
      <c r="S91" s="89"/>
    </row>
    <row r="92" spans="1:19" x14ac:dyDescent="0.4">
      <c r="A92" s="42" t="s">
        <v>2052</v>
      </c>
      <c r="B92" s="9" t="s">
        <v>1389</v>
      </c>
      <c r="C92" s="36">
        <v>41816</v>
      </c>
      <c r="D92" s="7" t="s">
        <v>1391</v>
      </c>
      <c r="E92" s="4"/>
      <c r="F92" s="4">
        <v>5346000</v>
      </c>
      <c r="G92" s="93" t="s">
        <v>1392</v>
      </c>
      <c r="H92" s="5"/>
      <c r="I92" s="5"/>
      <c r="J92" s="3" t="s">
        <v>489</v>
      </c>
      <c r="K92" s="3"/>
      <c r="L92" s="40"/>
      <c r="M92" s="40"/>
      <c r="N92" s="3"/>
      <c r="O92" s="3"/>
      <c r="P92" s="40"/>
      <c r="Q92" s="40"/>
      <c r="R92" s="3"/>
      <c r="S92" s="40"/>
    </row>
    <row r="93" spans="1:19" x14ac:dyDescent="0.4">
      <c r="A93" s="42" t="s">
        <v>2052</v>
      </c>
      <c r="B93" s="2" t="s">
        <v>1389</v>
      </c>
      <c r="C93" s="35">
        <v>41802</v>
      </c>
      <c r="D93" s="7" t="s">
        <v>1393</v>
      </c>
      <c r="E93" s="4"/>
      <c r="F93" s="4">
        <v>6912000</v>
      </c>
      <c r="G93" s="30" t="s">
        <v>495</v>
      </c>
      <c r="H93" s="5"/>
      <c r="I93" s="5"/>
      <c r="J93" s="3" t="s">
        <v>489</v>
      </c>
      <c r="K93" s="3"/>
      <c r="L93" s="40"/>
      <c r="M93" s="40"/>
      <c r="N93" s="3"/>
      <c r="O93" s="3"/>
      <c r="P93" s="40"/>
      <c r="Q93" s="40"/>
      <c r="R93" s="3"/>
      <c r="S93" s="40"/>
    </row>
    <row r="94" spans="1:19" x14ac:dyDescent="0.4">
      <c r="A94" s="134" t="s">
        <v>2070</v>
      </c>
      <c r="B94" s="2" t="s">
        <v>1389</v>
      </c>
      <c r="C94" s="35">
        <v>41885</v>
      </c>
      <c r="D94" s="3" t="s">
        <v>1394</v>
      </c>
      <c r="E94" s="4"/>
      <c r="F94" s="4">
        <v>788400</v>
      </c>
      <c r="G94" s="30" t="s">
        <v>495</v>
      </c>
      <c r="H94" s="5"/>
      <c r="I94" s="5"/>
      <c r="J94" s="3" t="s">
        <v>489</v>
      </c>
      <c r="K94" s="3"/>
      <c r="L94" s="40"/>
      <c r="M94" s="40"/>
      <c r="N94" s="3"/>
      <c r="O94" s="3"/>
      <c r="P94" s="40"/>
      <c r="Q94" s="40"/>
      <c r="R94" s="3"/>
      <c r="S94" s="40"/>
    </row>
    <row r="95" spans="1:19" x14ac:dyDescent="0.4">
      <c r="A95" s="13" t="s">
        <v>989</v>
      </c>
      <c r="B95" s="2" t="s">
        <v>33</v>
      </c>
      <c r="C95" s="35">
        <v>41835</v>
      </c>
      <c r="D95" s="3" t="s">
        <v>1409</v>
      </c>
      <c r="E95" s="4">
        <v>1274400</v>
      </c>
      <c r="F95" s="4">
        <v>540000</v>
      </c>
      <c r="G95" s="30" t="s">
        <v>495</v>
      </c>
      <c r="H95" s="5"/>
      <c r="I95" s="5"/>
      <c r="J95" s="3" t="s">
        <v>489</v>
      </c>
      <c r="K95" s="3"/>
      <c r="L95" s="40"/>
      <c r="M95" s="40"/>
      <c r="N95" s="3"/>
      <c r="O95" s="3"/>
      <c r="P95" s="40"/>
      <c r="Q95" s="40"/>
      <c r="R95" s="3"/>
      <c r="S95" s="40"/>
    </row>
    <row r="96" spans="1:19" x14ac:dyDescent="0.4">
      <c r="A96" s="13" t="s">
        <v>989</v>
      </c>
      <c r="B96" s="2" t="s">
        <v>1389</v>
      </c>
      <c r="C96" s="35">
        <v>41809</v>
      </c>
      <c r="D96" s="3" t="s">
        <v>1395</v>
      </c>
      <c r="E96" s="4">
        <v>939600</v>
      </c>
      <c r="F96" s="4">
        <v>842400</v>
      </c>
      <c r="G96" s="30" t="s">
        <v>1396</v>
      </c>
      <c r="H96" s="5"/>
      <c r="I96" s="5"/>
      <c r="J96" s="3" t="s">
        <v>490</v>
      </c>
      <c r="K96" s="3"/>
      <c r="L96" s="40"/>
      <c r="M96" s="40"/>
      <c r="N96" s="3"/>
      <c r="O96" s="3"/>
      <c r="P96" s="40"/>
      <c r="Q96" s="40"/>
      <c r="R96" s="3"/>
      <c r="S96" s="40"/>
    </row>
    <row r="97" spans="1:19" ht="20.25" thickBot="1" x14ac:dyDescent="0.45">
      <c r="A97" s="262" t="s">
        <v>982</v>
      </c>
      <c r="B97" s="186" t="s">
        <v>1389</v>
      </c>
      <c r="C97" s="187">
        <v>41774</v>
      </c>
      <c r="D97" s="188" t="s">
        <v>1397</v>
      </c>
      <c r="E97" s="189"/>
      <c r="F97" s="189">
        <v>70000000</v>
      </c>
      <c r="G97" s="190" t="s">
        <v>495</v>
      </c>
      <c r="H97" s="191">
        <v>445</v>
      </c>
      <c r="I97" s="191">
        <v>150</v>
      </c>
      <c r="J97" s="188" t="s">
        <v>171</v>
      </c>
      <c r="K97" s="3"/>
      <c r="L97" s="40"/>
      <c r="M97" s="40"/>
      <c r="N97" s="3"/>
      <c r="O97" s="3"/>
      <c r="P97" s="40"/>
      <c r="Q97" s="40"/>
      <c r="R97" s="3"/>
      <c r="S97" s="40"/>
    </row>
    <row r="98" spans="1:19" s="207" customFormat="1" ht="20.25" thickTop="1" thickBot="1" x14ac:dyDescent="0.45">
      <c r="A98" s="340" t="s">
        <v>2040</v>
      </c>
      <c r="B98" s="701">
        <v>8</v>
      </c>
      <c r="C98" s="701"/>
      <c r="D98" s="702"/>
      <c r="E98" s="699">
        <f>SUM(F90:F97)</f>
        <v>97544800</v>
      </c>
      <c r="F98" s="700"/>
      <c r="G98" s="383"/>
      <c r="H98" s="352">
        <f>SUM(H90:H97)</f>
        <v>447.2</v>
      </c>
      <c r="I98" s="352">
        <f>SUM(I90:I97)</f>
        <v>150</v>
      </c>
      <c r="J98" s="382"/>
      <c r="K98" s="102"/>
      <c r="L98" s="206"/>
      <c r="M98" s="206"/>
      <c r="N98" s="102"/>
      <c r="O98" s="102"/>
      <c r="P98" s="206"/>
      <c r="Q98" s="206"/>
      <c r="R98" s="102"/>
      <c r="S98" s="206"/>
    </row>
    <row r="99" spans="1:19" ht="20.25" thickTop="1" x14ac:dyDescent="0.4">
      <c r="A99" s="42" t="s">
        <v>2052</v>
      </c>
      <c r="B99" s="9" t="s">
        <v>1398</v>
      </c>
      <c r="C99" s="36">
        <v>41446</v>
      </c>
      <c r="D99" s="7" t="s">
        <v>1259</v>
      </c>
      <c r="E99" s="10"/>
      <c r="F99" s="10">
        <v>3990000</v>
      </c>
      <c r="G99" s="28" t="s">
        <v>495</v>
      </c>
      <c r="H99" s="11"/>
      <c r="I99" s="11"/>
      <c r="J99" s="7" t="s">
        <v>489</v>
      </c>
      <c r="K99" s="7"/>
      <c r="L99" s="89"/>
      <c r="M99" s="89"/>
      <c r="N99" s="7"/>
      <c r="O99" s="7"/>
      <c r="P99" s="89"/>
      <c r="Q99" s="89"/>
      <c r="R99" s="7"/>
      <c r="S99" s="89"/>
    </row>
    <row r="100" spans="1:19" x14ac:dyDescent="0.4">
      <c r="A100" s="42" t="s">
        <v>2052</v>
      </c>
      <c r="B100" s="9" t="s">
        <v>1398</v>
      </c>
      <c r="C100" s="36">
        <v>41480</v>
      </c>
      <c r="D100" s="7" t="s">
        <v>1408</v>
      </c>
      <c r="E100" s="10"/>
      <c r="F100" s="10">
        <v>14000000</v>
      </c>
      <c r="G100" s="28" t="s">
        <v>495</v>
      </c>
      <c r="H100" s="11"/>
      <c r="I100" s="11"/>
      <c r="J100" s="7" t="s">
        <v>171</v>
      </c>
      <c r="K100" s="3"/>
      <c r="L100" s="40"/>
      <c r="M100" s="40"/>
      <c r="N100" s="3"/>
      <c r="O100" s="3"/>
      <c r="P100" s="40"/>
      <c r="Q100" s="40"/>
      <c r="R100" s="3"/>
      <c r="S100" s="40"/>
    </row>
    <row r="101" spans="1:19" x14ac:dyDescent="0.4">
      <c r="A101" s="13" t="s">
        <v>989</v>
      </c>
      <c r="B101" s="2" t="s">
        <v>1398</v>
      </c>
      <c r="C101" s="35">
        <v>41555</v>
      </c>
      <c r="D101" s="3" t="s">
        <v>1399</v>
      </c>
      <c r="E101" s="4">
        <v>7665000</v>
      </c>
      <c r="F101" s="4">
        <v>4063500</v>
      </c>
      <c r="G101" s="29" t="s">
        <v>495</v>
      </c>
      <c r="H101" s="5"/>
      <c r="I101" s="5"/>
      <c r="J101" s="3" t="s">
        <v>489</v>
      </c>
      <c r="K101" s="3"/>
      <c r="L101" s="40"/>
      <c r="M101" s="40"/>
      <c r="N101" s="3"/>
      <c r="O101" s="3"/>
      <c r="P101" s="40"/>
      <c r="Q101" s="40"/>
      <c r="R101" s="3"/>
      <c r="S101" s="40"/>
    </row>
    <row r="102" spans="1:19" ht="20.25" thickBot="1" x14ac:dyDescent="0.45">
      <c r="A102" s="262" t="s">
        <v>982</v>
      </c>
      <c r="B102" s="186" t="s">
        <v>1398</v>
      </c>
      <c r="C102" s="187">
        <v>41442</v>
      </c>
      <c r="D102" s="188" t="s">
        <v>1400</v>
      </c>
      <c r="E102" s="189">
        <v>91070000</v>
      </c>
      <c r="F102" s="189">
        <v>82000000</v>
      </c>
      <c r="G102" s="254" t="s">
        <v>495</v>
      </c>
      <c r="H102" s="191"/>
      <c r="I102" s="191"/>
      <c r="J102" s="188" t="s">
        <v>171</v>
      </c>
      <c r="K102" s="3"/>
      <c r="L102" s="40"/>
      <c r="M102" s="40"/>
      <c r="N102" s="3"/>
      <c r="O102" s="3"/>
      <c r="P102" s="40"/>
      <c r="Q102" s="40"/>
      <c r="R102" s="3"/>
      <c r="S102" s="40"/>
    </row>
    <row r="103" spans="1:19" ht="20.25" thickTop="1" thickBot="1" x14ac:dyDescent="0.45">
      <c r="A103" s="340" t="s">
        <v>2040</v>
      </c>
      <c r="B103" s="701">
        <v>4</v>
      </c>
      <c r="C103" s="701"/>
      <c r="D103" s="702"/>
      <c r="E103" s="699">
        <f>SUM(F99:F102)</f>
        <v>104053500</v>
      </c>
      <c r="F103" s="700"/>
      <c r="G103" s="383"/>
      <c r="H103" s="352">
        <f>SUM(H99:H102)</f>
        <v>0</v>
      </c>
      <c r="I103" s="352">
        <f>SUM(I99:I102)</f>
        <v>0</v>
      </c>
      <c r="J103" s="382"/>
      <c r="K103" s="3"/>
      <c r="L103" s="40"/>
      <c r="M103" s="40"/>
      <c r="N103" s="3"/>
      <c r="O103" s="3"/>
      <c r="P103" s="40"/>
      <c r="Q103" s="40"/>
      <c r="R103" s="3"/>
      <c r="S103" s="40"/>
    </row>
    <row r="104" spans="1:19" ht="21" thickTop="1" thickBot="1" x14ac:dyDescent="0.45">
      <c r="A104" s="298" t="s">
        <v>982</v>
      </c>
      <c r="B104" s="299" t="s">
        <v>1401</v>
      </c>
      <c r="C104" s="300">
        <v>41109</v>
      </c>
      <c r="D104" s="301" t="s">
        <v>1259</v>
      </c>
      <c r="E104" s="302">
        <v>64340000</v>
      </c>
      <c r="F104" s="302">
        <v>60270000</v>
      </c>
      <c r="G104" s="303" t="s">
        <v>495</v>
      </c>
      <c r="H104" s="304"/>
      <c r="I104" s="304"/>
      <c r="J104" s="301" t="s">
        <v>489</v>
      </c>
      <c r="K104" s="3"/>
      <c r="L104" s="40"/>
      <c r="M104" s="40"/>
      <c r="N104" s="3"/>
      <c r="O104" s="3"/>
      <c r="P104" s="40"/>
      <c r="Q104" s="40"/>
      <c r="R104" s="3"/>
      <c r="S104" s="40"/>
    </row>
    <row r="105" spans="1:19" ht="20.25" thickTop="1" thickBot="1" x14ac:dyDescent="0.45">
      <c r="A105" s="342" t="s">
        <v>2040</v>
      </c>
      <c r="B105" s="695">
        <v>1</v>
      </c>
      <c r="C105" s="695"/>
      <c r="D105" s="696"/>
      <c r="E105" s="697">
        <f>SUM(F104)</f>
        <v>60270000</v>
      </c>
      <c r="F105" s="698"/>
      <c r="G105" s="384"/>
      <c r="H105" s="353">
        <f>SUM(H104)</f>
        <v>0</v>
      </c>
      <c r="I105" s="353">
        <f>SUM(I104)</f>
        <v>0</v>
      </c>
      <c r="J105" s="385"/>
      <c r="K105" s="3"/>
      <c r="L105" s="40"/>
      <c r="M105" s="40"/>
      <c r="N105" s="3"/>
      <c r="O105" s="3"/>
      <c r="P105" s="40"/>
      <c r="Q105" s="40"/>
      <c r="R105" s="3"/>
      <c r="S105" s="40"/>
    </row>
    <row r="106" spans="1:19" x14ac:dyDescent="0.4">
      <c r="A106" s="42"/>
      <c r="B106" s="9"/>
      <c r="C106" s="36"/>
      <c r="D106" s="7"/>
      <c r="E106" s="10"/>
      <c r="F106" s="10"/>
      <c r="G106" s="92"/>
      <c r="H106" s="39"/>
      <c r="I106" s="39"/>
      <c r="J106" s="7"/>
      <c r="K106" s="3"/>
      <c r="L106" s="3"/>
      <c r="M106" s="6"/>
      <c r="N106" s="3"/>
      <c r="O106" s="3"/>
      <c r="P106" s="6"/>
      <c r="Q106" s="6"/>
      <c r="R106" s="3"/>
      <c r="S106" s="6"/>
    </row>
    <row r="107" spans="1:19" x14ac:dyDescent="0.4">
      <c r="A107" s="13"/>
      <c r="B107" s="2"/>
      <c r="C107" s="35"/>
      <c r="D107" s="3"/>
      <c r="E107" s="4"/>
      <c r="F107" s="4"/>
      <c r="G107" s="29"/>
      <c r="H107" s="18"/>
      <c r="I107" s="18"/>
      <c r="J107" s="3"/>
      <c r="K107" s="3"/>
      <c r="L107" s="3"/>
      <c r="M107" s="6"/>
      <c r="N107" s="3"/>
      <c r="O107" s="3"/>
      <c r="P107" s="6"/>
      <c r="Q107" s="6"/>
      <c r="R107" s="3"/>
      <c r="S107" s="6"/>
    </row>
    <row r="108" spans="1:19" x14ac:dyDescent="0.4">
      <c r="A108" s="13"/>
      <c r="B108" s="2"/>
      <c r="C108" s="35"/>
      <c r="D108" s="6"/>
      <c r="E108" s="4"/>
      <c r="F108" s="4"/>
      <c r="G108" s="29"/>
      <c r="H108" s="18"/>
      <c r="I108" s="18"/>
      <c r="J108" s="3"/>
      <c r="K108" s="3"/>
      <c r="L108" s="3"/>
      <c r="M108" s="6"/>
      <c r="N108" s="3"/>
      <c r="O108" s="3"/>
      <c r="P108" s="6"/>
      <c r="Q108" s="6"/>
      <c r="R108" s="3"/>
      <c r="S108" s="6"/>
    </row>
    <row r="109" spans="1:19" x14ac:dyDescent="0.4">
      <c r="A109" s="13"/>
      <c r="B109" s="2"/>
      <c r="C109" s="35"/>
      <c r="D109" s="6"/>
      <c r="E109" s="4"/>
      <c r="F109" s="4"/>
      <c r="G109" s="29"/>
      <c r="H109" s="18"/>
      <c r="I109" s="18"/>
      <c r="J109" s="3"/>
      <c r="K109" s="3"/>
      <c r="L109" s="3"/>
      <c r="M109" s="6"/>
      <c r="N109" s="3"/>
      <c r="O109" s="3"/>
      <c r="P109" s="6"/>
      <c r="Q109" s="6"/>
      <c r="R109" s="3"/>
      <c r="S109" s="6"/>
    </row>
    <row r="110" spans="1:19" x14ac:dyDescent="0.4">
      <c r="A110" s="13"/>
      <c r="B110" s="2"/>
      <c r="C110" s="35"/>
      <c r="D110" s="3"/>
      <c r="E110" s="4"/>
      <c r="F110" s="4"/>
      <c r="G110" s="30"/>
      <c r="H110" s="18"/>
      <c r="I110" s="18"/>
      <c r="J110" s="3"/>
      <c r="K110" s="3"/>
      <c r="L110" s="3"/>
      <c r="M110" s="6"/>
      <c r="N110" s="3"/>
      <c r="O110" s="3"/>
      <c r="P110" s="6"/>
      <c r="Q110" s="6"/>
      <c r="R110" s="3"/>
      <c r="S110" s="6"/>
    </row>
    <row r="111" spans="1:19" x14ac:dyDescent="0.4">
      <c r="A111" s="13"/>
      <c r="B111" s="2"/>
      <c r="C111" s="35"/>
      <c r="D111" s="3"/>
      <c r="E111" s="4"/>
      <c r="F111" s="4"/>
      <c r="G111" s="27"/>
      <c r="H111" s="5"/>
      <c r="I111" s="5"/>
      <c r="J111" s="3"/>
      <c r="K111" s="3"/>
      <c r="L111" s="3"/>
      <c r="M111" s="6"/>
      <c r="N111" s="3"/>
      <c r="O111" s="3"/>
      <c r="P111" s="3"/>
      <c r="Q111" s="3"/>
      <c r="R111" s="3"/>
      <c r="S111" s="3"/>
    </row>
    <row r="112" spans="1:19" x14ac:dyDescent="0.4">
      <c r="A112" s="13"/>
      <c r="B112" s="2"/>
      <c r="C112" s="35"/>
      <c r="D112" s="3"/>
      <c r="E112" s="4"/>
      <c r="F112" s="4"/>
      <c r="G112" s="27"/>
      <c r="H112" s="5"/>
      <c r="I112" s="5"/>
      <c r="J112" s="3"/>
      <c r="K112" s="3"/>
      <c r="L112" s="3"/>
      <c r="M112" s="6"/>
      <c r="N112" s="3"/>
      <c r="O112" s="3"/>
      <c r="P112" s="3"/>
      <c r="Q112" s="3"/>
      <c r="R112" s="3"/>
      <c r="S112" s="3"/>
    </row>
    <row r="113" spans="1:19" x14ac:dyDescent="0.4">
      <c r="A113" s="13"/>
      <c r="B113" s="2"/>
      <c r="C113" s="35"/>
      <c r="D113" s="3"/>
      <c r="E113" s="4"/>
      <c r="F113" s="4"/>
      <c r="G113" s="37"/>
      <c r="H113" s="5"/>
      <c r="I113" s="5"/>
      <c r="J113" s="3"/>
      <c r="K113" s="3"/>
      <c r="L113" s="3"/>
      <c r="M113" s="6"/>
      <c r="N113" s="3"/>
      <c r="O113" s="3"/>
      <c r="P113" s="3"/>
      <c r="Q113" s="3"/>
      <c r="R113" s="3"/>
      <c r="S113" s="3"/>
    </row>
    <row r="114" spans="1:19" x14ac:dyDescent="0.4">
      <c r="A114" s="49"/>
      <c r="B114" s="50"/>
      <c r="C114" s="51"/>
      <c r="D114" s="52"/>
      <c r="E114" s="53"/>
      <c r="F114" s="53"/>
      <c r="G114" s="63"/>
      <c r="H114" s="54"/>
      <c r="I114" s="54"/>
      <c r="J114" s="52"/>
      <c r="K114" s="52"/>
      <c r="L114" s="52"/>
      <c r="M114" s="66"/>
      <c r="N114" s="52"/>
      <c r="O114" s="52"/>
      <c r="P114" s="52"/>
      <c r="Q114" s="52"/>
      <c r="R114" s="52"/>
      <c r="S114" s="52"/>
    </row>
    <row r="115" spans="1:19" x14ac:dyDescent="0.4">
      <c r="A115" s="55"/>
      <c r="B115" s="56"/>
      <c r="C115" s="57"/>
      <c r="D115" s="58"/>
      <c r="E115" s="59"/>
      <c r="F115" s="59"/>
      <c r="G115" s="65"/>
      <c r="H115" s="62"/>
      <c r="I115" s="62"/>
      <c r="J115" s="58"/>
      <c r="K115" s="58"/>
      <c r="L115" s="73"/>
      <c r="M115" s="73"/>
      <c r="N115" s="58"/>
      <c r="O115" s="58"/>
      <c r="P115" s="73"/>
      <c r="Q115" s="73"/>
      <c r="R115" s="58"/>
      <c r="S115" s="73"/>
    </row>
    <row r="116" spans="1:19" x14ac:dyDescent="0.4">
      <c r="A116" s="49"/>
      <c r="B116" s="50"/>
      <c r="C116" s="51"/>
      <c r="D116" s="66"/>
      <c r="E116" s="53"/>
      <c r="F116" s="53"/>
      <c r="G116" s="67"/>
      <c r="H116" s="54"/>
      <c r="I116" s="54"/>
      <c r="J116" s="52"/>
      <c r="K116" s="52"/>
      <c r="L116" s="52"/>
      <c r="M116" s="66"/>
      <c r="N116" s="52"/>
      <c r="O116" s="52"/>
      <c r="P116" s="66"/>
      <c r="Q116" s="66"/>
      <c r="R116" s="52"/>
      <c r="S116" s="66"/>
    </row>
    <row r="117" spans="1:19" x14ac:dyDescent="0.4">
      <c r="A117" s="55"/>
      <c r="B117" s="56"/>
      <c r="C117" s="57"/>
      <c r="D117" s="58"/>
      <c r="E117" s="59"/>
      <c r="F117" s="68"/>
      <c r="G117" s="60"/>
      <c r="H117" s="62"/>
      <c r="I117" s="62"/>
      <c r="J117" s="58"/>
      <c r="K117" s="74"/>
      <c r="L117" s="74"/>
      <c r="M117" s="75"/>
      <c r="N117" s="74"/>
      <c r="O117" s="74"/>
      <c r="P117" s="75"/>
      <c r="Q117" s="75"/>
      <c r="R117" s="75"/>
      <c r="S117" s="75"/>
    </row>
    <row r="118" spans="1:19" x14ac:dyDescent="0.4">
      <c r="A118" s="13"/>
      <c r="B118" s="2"/>
      <c r="C118" s="35"/>
      <c r="D118" s="3"/>
      <c r="E118" s="4"/>
      <c r="F118" s="4"/>
      <c r="G118" s="27"/>
      <c r="H118" s="5"/>
      <c r="I118" s="5"/>
      <c r="J118" s="3"/>
      <c r="K118" s="3"/>
      <c r="L118" s="40"/>
      <c r="M118" s="40"/>
      <c r="N118" s="3"/>
      <c r="O118" s="3"/>
      <c r="P118" s="40"/>
      <c r="Q118" s="40"/>
      <c r="R118" s="3"/>
      <c r="S118" s="40"/>
    </row>
    <row r="119" spans="1:19" x14ac:dyDescent="0.4">
      <c r="A119" s="13"/>
      <c r="B119" s="2"/>
      <c r="C119" s="35"/>
      <c r="D119" s="3"/>
      <c r="E119" s="4"/>
      <c r="F119" s="4"/>
      <c r="G119" s="29"/>
      <c r="H119" s="5"/>
      <c r="I119" s="5"/>
      <c r="J119" s="3"/>
      <c r="K119" s="3"/>
      <c r="L119" s="6"/>
      <c r="M119" s="40"/>
      <c r="N119" s="3"/>
      <c r="O119" s="3"/>
      <c r="P119" s="40"/>
      <c r="Q119" s="40"/>
      <c r="R119" s="3"/>
      <c r="S119" s="40"/>
    </row>
    <row r="120" spans="1:19" x14ac:dyDescent="0.4">
      <c r="A120" s="13"/>
      <c r="B120" s="2"/>
      <c r="C120" s="35"/>
      <c r="D120" s="3"/>
      <c r="E120" s="4"/>
      <c r="F120" s="4"/>
      <c r="G120" s="29"/>
      <c r="H120" s="5"/>
      <c r="I120" s="5"/>
      <c r="J120" s="3"/>
      <c r="K120" s="3"/>
      <c r="L120" s="6"/>
      <c r="M120" s="40"/>
      <c r="N120" s="3"/>
      <c r="O120" s="3"/>
      <c r="P120" s="40"/>
      <c r="Q120" s="40"/>
      <c r="R120" s="3"/>
      <c r="S120" s="40"/>
    </row>
    <row r="121" spans="1:19" x14ac:dyDescent="0.4">
      <c r="A121" s="13"/>
      <c r="B121" s="2"/>
      <c r="C121" s="35"/>
      <c r="D121" s="3"/>
      <c r="E121" s="4"/>
      <c r="F121" s="4"/>
      <c r="G121" s="27"/>
      <c r="H121" s="5"/>
      <c r="I121" s="5"/>
      <c r="J121" s="3"/>
      <c r="K121" s="3"/>
      <c r="L121" s="6"/>
      <c r="M121" s="40"/>
      <c r="N121" s="3"/>
      <c r="O121" s="3"/>
      <c r="P121" s="40"/>
      <c r="Q121" s="40"/>
      <c r="R121" s="3"/>
      <c r="S121" s="40"/>
    </row>
    <row r="122" spans="1:19" x14ac:dyDescent="0.4">
      <c r="A122" s="13"/>
      <c r="B122" s="2"/>
      <c r="C122" s="35"/>
      <c r="D122" s="3"/>
      <c r="E122" s="4"/>
      <c r="F122" s="4"/>
      <c r="G122" s="30"/>
      <c r="H122" s="5"/>
      <c r="I122" s="5"/>
      <c r="J122" s="3"/>
      <c r="K122" s="3"/>
      <c r="L122" s="6"/>
      <c r="M122" s="40"/>
      <c r="N122" s="3"/>
      <c r="O122" s="3"/>
      <c r="P122" s="40"/>
      <c r="Q122" s="40"/>
      <c r="R122" s="3"/>
      <c r="S122" s="40"/>
    </row>
    <row r="123" spans="1:19" x14ac:dyDescent="0.4">
      <c r="A123" s="13"/>
      <c r="B123" s="2"/>
      <c r="C123" s="35"/>
      <c r="D123" s="3"/>
      <c r="E123" s="4"/>
      <c r="F123" s="4"/>
      <c r="G123" s="30"/>
      <c r="H123" s="5"/>
      <c r="I123" s="5"/>
      <c r="J123" s="3"/>
      <c r="K123" s="3"/>
      <c r="L123" s="40"/>
      <c r="M123" s="40"/>
      <c r="N123" s="3"/>
      <c r="O123" s="3"/>
      <c r="P123" s="40"/>
      <c r="Q123" s="40"/>
      <c r="R123" s="3"/>
      <c r="S123" s="40"/>
    </row>
    <row r="124" spans="1:19" x14ac:dyDescent="0.4">
      <c r="A124" s="13"/>
      <c r="B124" s="2"/>
      <c r="C124" s="35"/>
      <c r="D124" s="3"/>
      <c r="E124" s="4"/>
      <c r="F124" s="4"/>
      <c r="G124" s="29"/>
      <c r="H124" s="5"/>
      <c r="I124" s="5"/>
      <c r="J124" s="3"/>
      <c r="K124" s="3"/>
      <c r="L124" s="46"/>
      <c r="M124" s="40"/>
      <c r="N124" s="3"/>
      <c r="O124" s="3"/>
      <c r="P124" s="48"/>
      <c r="Q124" s="40"/>
      <c r="R124" s="3"/>
      <c r="S124" s="40"/>
    </row>
    <row r="125" spans="1:19" x14ac:dyDescent="0.4">
      <c r="A125" s="13"/>
      <c r="B125" s="2"/>
      <c r="C125" s="35"/>
      <c r="D125" s="3"/>
      <c r="E125" s="4"/>
      <c r="F125" s="4"/>
      <c r="G125" s="29"/>
      <c r="H125" s="5"/>
      <c r="I125" s="5"/>
      <c r="J125" s="3"/>
      <c r="K125" s="3"/>
      <c r="L125" s="40"/>
      <c r="M125" s="40"/>
      <c r="N125" s="3"/>
      <c r="O125" s="3"/>
      <c r="P125" s="40"/>
      <c r="Q125" s="40"/>
      <c r="R125" s="3"/>
      <c r="S125" s="40"/>
    </row>
    <row r="126" spans="1:19" x14ac:dyDescent="0.4">
      <c r="A126" s="49"/>
      <c r="B126" s="50"/>
      <c r="C126" s="51"/>
      <c r="D126" s="52"/>
      <c r="E126" s="53"/>
      <c r="F126" s="53"/>
      <c r="G126" s="67"/>
      <c r="H126" s="69"/>
      <c r="I126" s="69"/>
      <c r="J126" s="52"/>
      <c r="K126" s="52"/>
      <c r="L126" s="72"/>
      <c r="M126" s="72"/>
      <c r="N126" s="52"/>
      <c r="O126" s="52"/>
      <c r="P126" s="72"/>
      <c r="Q126" s="72"/>
      <c r="R126" s="52"/>
      <c r="S126" s="72"/>
    </row>
    <row r="127" spans="1:19" x14ac:dyDescent="0.4">
      <c r="A127" s="55"/>
      <c r="B127" s="56"/>
      <c r="C127" s="57"/>
      <c r="D127" s="70"/>
      <c r="E127" s="59"/>
      <c r="F127" s="59"/>
      <c r="G127" s="60"/>
      <c r="H127" s="62"/>
      <c r="I127" s="62"/>
      <c r="J127" s="58"/>
      <c r="K127" s="58"/>
      <c r="L127" s="70"/>
      <c r="M127" s="70"/>
      <c r="N127" s="58"/>
      <c r="O127" s="58"/>
      <c r="P127" s="70"/>
      <c r="Q127" s="70"/>
      <c r="R127" s="58"/>
      <c r="S127" s="70"/>
    </row>
    <row r="128" spans="1:19" x14ac:dyDescent="0.4">
      <c r="A128" s="13"/>
      <c r="B128" s="2"/>
      <c r="C128" s="35"/>
      <c r="D128" s="6"/>
      <c r="E128" s="4"/>
      <c r="F128" s="4"/>
      <c r="G128" s="27"/>
      <c r="H128" s="5"/>
      <c r="I128" s="5"/>
      <c r="J128" s="3"/>
      <c r="K128" s="3"/>
      <c r="L128" s="6"/>
      <c r="M128" s="6"/>
      <c r="N128" s="3"/>
      <c r="O128" s="3"/>
      <c r="P128" s="6"/>
      <c r="Q128" s="6"/>
      <c r="R128" s="3"/>
      <c r="S128" s="6"/>
    </row>
    <row r="129" spans="1:19" x14ac:dyDescent="0.4">
      <c r="A129" s="13"/>
      <c r="B129" s="2"/>
      <c r="C129" s="35"/>
      <c r="D129" s="6"/>
      <c r="E129" s="4"/>
      <c r="F129" s="4"/>
      <c r="G129" s="27"/>
      <c r="H129" s="5"/>
      <c r="I129" s="5"/>
      <c r="J129" s="3"/>
      <c r="K129" s="3"/>
      <c r="L129" s="6"/>
      <c r="M129" s="6"/>
      <c r="N129" s="3"/>
      <c r="O129" s="3"/>
      <c r="P129" s="6"/>
      <c r="Q129" s="6"/>
      <c r="R129" s="3"/>
      <c r="S129" s="6"/>
    </row>
    <row r="130" spans="1:19" x14ac:dyDescent="0.4">
      <c r="A130" s="13"/>
      <c r="B130" s="2"/>
      <c r="C130" s="35"/>
      <c r="D130" s="6"/>
      <c r="E130" s="4"/>
      <c r="F130" s="4"/>
      <c r="G130" s="27"/>
      <c r="H130" s="5"/>
      <c r="I130" s="5"/>
      <c r="J130" s="3"/>
      <c r="K130" s="3"/>
      <c r="L130" s="40"/>
      <c r="M130" s="40"/>
      <c r="N130" s="3"/>
      <c r="O130" s="3"/>
      <c r="P130" s="40"/>
      <c r="Q130" s="40"/>
      <c r="R130" s="3"/>
      <c r="S130" s="40"/>
    </row>
    <row r="131" spans="1:19" x14ac:dyDescent="0.4">
      <c r="A131" s="13"/>
      <c r="B131" s="2"/>
      <c r="C131" s="35"/>
      <c r="D131" s="3"/>
      <c r="E131" s="4"/>
      <c r="F131" s="4"/>
      <c r="G131" s="27"/>
      <c r="H131" s="5"/>
      <c r="I131" s="5"/>
      <c r="J131" s="3"/>
      <c r="K131" s="3"/>
      <c r="L131" s="40"/>
      <c r="M131" s="40"/>
      <c r="N131" s="3"/>
      <c r="O131" s="3"/>
      <c r="P131" s="40"/>
      <c r="Q131" s="40"/>
      <c r="R131" s="3"/>
      <c r="S131" s="40"/>
    </row>
    <row r="132" spans="1:19" x14ac:dyDescent="0.4">
      <c r="A132" s="13"/>
      <c r="B132" s="2"/>
      <c r="C132" s="35"/>
      <c r="D132" s="3"/>
      <c r="E132" s="4"/>
      <c r="F132" s="15"/>
      <c r="G132" s="27"/>
      <c r="H132" s="5"/>
      <c r="I132" s="5"/>
      <c r="J132" s="3"/>
      <c r="K132" s="6"/>
      <c r="L132" s="3"/>
      <c r="M132" s="6"/>
      <c r="N132" s="3"/>
      <c r="O132" s="3"/>
      <c r="P132" s="6"/>
      <c r="Q132" s="6"/>
      <c r="R132" s="6"/>
      <c r="S132" s="6"/>
    </row>
    <row r="133" spans="1:19" x14ac:dyDescent="0.4">
      <c r="A133" s="13"/>
      <c r="B133" s="2"/>
      <c r="C133" s="35"/>
      <c r="D133" s="3"/>
      <c r="E133" s="4"/>
      <c r="F133" s="15"/>
      <c r="G133" s="27"/>
      <c r="H133" s="5"/>
      <c r="I133" s="5"/>
      <c r="J133" s="3"/>
      <c r="K133" s="3"/>
      <c r="L133" s="6"/>
      <c r="M133" s="6"/>
      <c r="N133" s="3"/>
      <c r="O133" s="3"/>
      <c r="P133" s="6"/>
      <c r="Q133" s="6"/>
      <c r="R133" s="6"/>
      <c r="S133" s="6"/>
    </row>
    <row r="134" spans="1:19" x14ac:dyDescent="0.4">
      <c r="A134" s="13"/>
      <c r="B134" s="2"/>
      <c r="C134" s="35"/>
      <c r="D134" s="3"/>
      <c r="E134" s="4"/>
      <c r="F134" s="4"/>
      <c r="G134" s="27"/>
      <c r="H134" s="5"/>
      <c r="I134" s="5"/>
      <c r="J134" s="3"/>
      <c r="K134" s="3"/>
      <c r="L134" s="3"/>
      <c r="M134" s="6"/>
      <c r="N134" s="3"/>
      <c r="O134" s="3"/>
      <c r="P134" s="6"/>
      <c r="Q134" s="6"/>
      <c r="R134" s="6"/>
      <c r="S134" s="6"/>
    </row>
    <row r="135" spans="1:19" x14ac:dyDescent="0.4">
      <c r="A135" s="13"/>
      <c r="B135" s="2"/>
      <c r="C135" s="35"/>
      <c r="D135" s="3"/>
      <c r="E135" s="4"/>
      <c r="F135" s="4"/>
      <c r="G135" s="27"/>
      <c r="H135" s="5"/>
      <c r="I135" s="5"/>
      <c r="J135" s="3"/>
      <c r="K135" s="45"/>
      <c r="L135" s="45"/>
      <c r="M135" s="47"/>
      <c r="N135" s="45"/>
      <c r="O135" s="45"/>
      <c r="P135" s="47"/>
      <c r="Q135" s="47"/>
      <c r="R135" s="47"/>
      <c r="S135" s="47"/>
    </row>
    <row r="136" spans="1:19" x14ac:dyDescent="0.4">
      <c r="A136" s="49"/>
      <c r="B136" s="50"/>
      <c r="C136" s="51"/>
      <c r="D136" s="52"/>
      <c r="E136" s="53"/>
      <c r="F136" s="53"/>
      <c r="G136" s="63"/>
      <c r="H136" s="69"/>
      <c r="I136" s="69"/>
      <c r="J136" s="52"/>
      <c r="K136" s="76"/>
      <c r="L136" s="76"/>
      <c r="M136" s="77"/>
      <c r="N136" s="76"/>
      <c r="O136" s="76"/>
      <c r="P136" s="77"/>
      <c r="Q136" s="77"/>
      <c r="R136" s="77"/>
      <c r="S136" s="77"/>
    </row>
    <row r="137" spans="1:19" x14ac:dyDescent="0.4">
      <c r="A137" s="55"/>
      <c r="B137" s="56"/>
      <c r="C137" s="57"/>
      <c r="D137" s="58"/>
      <c r="E137" s="59"/>
      <c r="F137" s="59"/>
      <c r="G137" s="60"/>
      <c r="H137" s="62"/>
      <c r="I137" s="62"/>
      <c r="J137" s="58"/>
      <c r="K137" s="58"/>
      <c r="L137" s="58"/>
      <c r="M137" s="70"/>
      <c r="N137" s="58"/>
      <c r="O137" s="58"/>
      <c r="P137" s="70"/>
      <c r="Q137" s="70"/>
      <c r="R137" s="58"/>
      <c r="S137" s="70"/>
    </row>
    <row r="138" spans="1:19" x14ac:dyDescent="0.4">
      <c r="A138" s="13"/>
      <c r="B138" s="2"/>
      <c r="C138" s="35"/>
      <c r="D138" s="3"/>
      <c r="E138" s="4"/>
      <c r="F138" s="4"/>
      <c r="G138" s="27"/>
      <c r="H138" s="5"/>
      <c r="I138" s="5"/>
      <c r="J138" s="3"/>
      <c r="K138" s="3"/>
      <c r="L138" s="3"/>
      <c r="M138" s="6"/>
      <c r="N138" s="3"/>
      <c r="O138" s="3"/>
      <c r="P138" s="6"/>
      <c r="Q138" s="6"/>
      <c r="R138" s="3"/>
      <c r="S138" s="6"/>
    </row>
    <row r="139" spans="1:19" x14ac:dyDescent="0.4">
      <c r="A139" s="13"/>
      <c r="B139" s="2"/>
      <c r="C139" s="35"/>
      <c r="D139" s="6"/>
      <c r="E139" s="4"/>
      <c r="F139" s="4"/>
      <c r="G139" s="27"/>
      <c r="H139" s="5"/>
      <c r="I139" s="5"/>
      <c r="J139" s="3"/>
      <c r="K139" s="3"/>
      <c r="L139" s="40"/>
      <c r="M139" s="40"/>
      <c r="N139" s="3"/>
      <c r="O139" s="3"/>
      <c r="P139" s="40"/>
      <c r="Q139" s="40"/>
      <c r="R139" s="3"/>
      <c r="S139" s="40"/>
    </row>
    <row r="140" spans="1:19" x14ac:dyDescent="0.4">
      <c r="A140" s="13"/>
      <c r="B140" s="2"/>
      <c r="C140" s="35"/>
      <c r="D140" s="6"/>
      <c r="E140" s="4"/>
      <c r="F140" s="4"/>
      <c r="G140" s="27"/>
      <c r="H140" s="5"/>
      <c r="I140" s="5"/>
      <c r="J140" s="3"/>
      <c r="K140" s="3"/>
      <c r="L140" s="40"/>
      <c r="M140" s="40"/>
      <c r="N140" s="3"/>
      <c r="O140" s="3"/>
      <c r="P140" s="40"/>
      <c r="Q140" s="40"/>
      <c r="R140" s="3"/>
      <c r="S140" s="40"/>
    </row>
    <row r="141" spans="1:19" x14ac:dyDescent="0.4">
      <c r="A141" s="13"/>
      <c r="B141" s="2"/>
      <c r="C141" s="35"/>
      <c r="D141" s="12"/>
      <c r="E141" s="4"/>
      <c r="F141" s="4"/>
      <c r="G141" s="27"/>
      <c r="H141" s="5"/>
      <c r="I141" s="5"/>
      <c r="J141" s="3"/>
      <c r="K141" s="3"/>
      <c r="L141" s="40"/>
      <c r="M141" s="40"/>
      <c r="N141" s="3"/>
      <c r="O141" s="3"/>
      <c r="P141" s="40"/>
      <c r="Q141" s="40"/>
      <c r="R141" s="3"/>
      <c r="S141" s="40"/>
    </row>
    <row r="142" spans="1:19" x14ac:dyDescent="0.4">
      <c r="A142" s="13"/>
      <c r="B142" s="2"/>
      <c r="C142" s="35"/>
      <c r="D142" s="6"/>
      <c r="E142" s="4"/>
      <c r="F142" s="4"/>
      <c r="G142" s="27"/>
      <c r="H142" s="5"/>
      <c r="I142" s="5"/>
      <c r="J142" s="3"/>
      <c r="K142" s="3"/>
      <c r="L142" s="40"/>
      <c r="M142" s="40"/>
      <c r="N142" s="3"/>
      <c r="O142" s="3"/>
      <c r="P142" s="40"/>
      <c r="Q142" s="40"/>
      <c r="R142" s="3"/>
      <c r="S142" s="40"/>
    </row>
    <row r="143" spans="1:19" x14ac:dyDescent="0.4">
      <c r="A143" s="13"/>
      <c r="B143" s="2"/>
      <c r="C143" s="35"/>
      <c r="D143" s="3"/>
      <c r="E143" s="4"/>
      <c r="F143" s="14"/>
      <c r="G143" s="27"/>
      <c r="H143" s="5"/>
      <c r="I143" s="5"/>
      <c r="J143" s="3"/>
      <c r="K143" s="3"/>
      <c r="L143" s="3"/>
      <c r="M143" s="6"/>
      <c r="N143" s="3"/>
      <c r="O143" s="3"/>
      <c r="P143" s="6"/>
      <c r="Q143" s="6"/>
      <c r="R143" s="3"/>
      <c r="S143" s="6"/>
    </row>
    <row r="144" spans="1:19" x14ac:dyDescent="0.4">
      <c r="A144" s="13"/>
      <c r="B144" s="2"/>
      <c r="C144" s="35"/>
      <c r="D144" s="3"/>
      <c r="E144" s="4"/>
      <c r="F144" s="14"/>
      <c r="G144" s="27"/>
      <c r="H144" s="5"/>
      <c r="I144" s="5"/>
      <c r="J144" s="3"/>
      <c r="K144" s="3"/>
      <c r="L144" s="3"/>
      <c r="M144" s="6"/>
      <c r="N144" s="3"/>
      <c r="O144" s="3"/>
      <c r="P144" s="6"/>
      <c r="Q144" s="6"/>
      <c r="R144" s="3"/>
      <c r="S144" s="6"/>
    </row>
    <row r="145" spans="1:19" x14ac:dyDescent="0.4">
      <c r="A145" s="13"/>
      <c r="B145" s="2"/>
      <c r="C145" s="35"/>
      <c r="D145" s="3"/>
      <c r="E145" s="4"/>
      <c r="F145" s="14"/>
      <c r="G145" s="27"/>
      <c r="H145" s="5"/>
      <c r="I145" s="5"/>
      <c r="J145" s="3"/>
      <c r="K145" s="3"/>
      <c r="L145" s="3"/>
      <c r="M145" s="6"/>
      <c r="N145" s="3"/>
      <c r="O145" s="3"/>
      <c r="P145" s="6"/>
      <c r="Q145" s="6"/>
      <c r="R145" s="6"/>
      <c r="S145" s="6"/>
    </row>
    <row r="146" spans="1:19" x14ac:dyDescent="0.4">
      <c r="A146" s="49"/>
      <c r="B146" s="50"/>
      <c r="C146" s="51"/>
      <c r="D146" s="52"/>
      <c r="E146" s="53"/>
      <c r="F146" s="71"/>
      <c r="G146" s="63"/>
      <c r="H146" s="69"/>
      <c r="I146" s="69"/>
      <c r="J146" s="52"/>
      <c r="K146" s="52"/>
      <c r="L146" s="52"/>
      <c r="M146" s="66"/>
      <c r="N146" s="52"/>
      <c r="O146" s="52"/>
      <c r="P146" s="66"/>
      <c r="Q146" s="66"/>
      <c r="R146" s="66"/>
      <c r="S146" s="66"/>
    </row>
    <row r="147" spans="1:19" x14ac:dyDescent="0.4">
      <c r="A147" s="78"/>
      <c r="B147" s="79"/>
      <c r="C147" s="33"/>
      <c r="D147" s="24"/>
      <c r="E147" s="32"/>
      <c r="F147" s="32"/>
      <c r="G147" s="80"/>
      <c r="H147" s="81"/>
      <c r="I147" s="81"/>
      <c r="J147" s="24"/>
      <c r="K147" s="24"/>
      <c r="L147" s="24"/>
      <c r="M147" s="23"/>
      <c r="N147" s="24"/>
      <c r="O147" s="24"/>
      <c r="P147" s="23"/>
      <c r="Q147" s="23"/>
      <c r="R147" s="24"/>
      <c r="S147" s="23"/>
    </row>
    <row r="148" spans="1:19" x14ac:dyDescent="0.4">
      <c r="A148" s="55"/>
      <c r="B148" s="56"/>
      <c r="C148" s="57"/>
      <c r="D148" s="58"/>
      <c r="E148" s="59"/>
      <c r="F148" s="59"/>
      <c r="G148" s="60"/>
      <c r="H148" s="62"/>
      <c r="I148" s="62"/>
      <c r="J148" s="58"/>
      <c r="K148" s="58"/>
      <c r="L148" s="58"/>
      <c r="M148" s="70"/>
      <c r="N148" s="58"/>
      <c r="O148" s="58"/>
      <c r="P148" s="70"/>
      <c r="Q148" s="70"/>
      <c r="R148" s="58"/>
      <c r="S148" s="70"/>
    </row>
    <row r="149" spans="1:19" x14ac:dyDescent="0.4">
      <c r="A149" s="13"/>
      <c r="B149" s="2"/>
      <c r="C149" s="35"/>
      <c r="D149" s="3"/>
      <c r="E149" s="4"/>
      <c r="F149" s="4"/>
      <c r="G149" s="27"/>
      <c r="H149" s="5"/>
      <c r="I149" s="5"/>
      <c r="J149" s="3"/>
      <c r="K149" s="3"/>
      <c r="L149" s="3"/>
      <c r="M149" s="6"/>
      <c r="N149" s="3"/>
      <c r="O149" s="3"/>
      <c r="P149" s="6"/>
      <c r="Q149" s="6"/>
      <c r="R149" s="6"/>
      <c r="S149" s="6"/>
    </row>
    <row r="150" spans="1:19" x14ac:dyDescent="0.4">
      <c r="A150" s="49"/>
      <c r="B150" s="50"/>
      <c r="C150" s="51"/>
      <c r="D150" s="52"/>
      <c r="E150" s="53"/>
      <c r="F150" s="71"/>
      <c r="G150" s="63"/>
      <c r="H150" s="69"/>
      <c r="I150" s="69"/>
      <c r="J150" s="52"/>
      <c r="K150" s="52"/>
      <c r="L150" s="52"/>
      <c r="M150" s="66"/>
      <c r="N150" s="52"/>
      <c r="O150" s="52"/>
      <c r="P150" s="66"/>
      <c r="Q150" s="66"/>
      <c r="R150" s="66"/>
      <c r="S150" s="66"/>
    </row>
    <row r="151" spans="1:19" x14ac:dyDescent="0.4">
      <c r="A151" s="55"/>
      <c r="B151" s="56"/>
      <c r="C151" s="57"/>
      <c r="D151" s="58"/>
      <c r="E151" s="59"/>
      <c r="F151" s="59"/>
      <c r="G151" s="60"/>
      <c r="H151" s="62"/>
      <c r="I151" s="62"/>
      <c r="J151" s="58"/>
      <c r="K151" s="58"/>
      <c r="L151" s="58"/>
      <c r="M151" s="70"/>
      <c r="N151" s="58"/>
      <c r="O151" s="58"/>
      <c r="P151" s="70"/>
      <c r="Q151" s="70"/>
      <c r="R151" s="58"/>
      <c r="S151" s="70"/>
    </row>
    <row r="152" spans="1:19" x14ac:dyDescent="0.4">
      <c r="A152" s="13"/>
      <c r="B152" s="2"/>
      <c r="C152" s="35"/>
      <c r="D152" s="3"/>
      <c r="E152" s="4"/>
      <c r="F152" s="4"/>
      <c r="G152" s="27"/>
      <c r="H152" s="5"/>
      <c r="I152" s="5"/>
      <c r="J152" s="3"/>
      <c r="K152" s="3"/>
      <c r="L152" s="3"/>
      <c r="M152" s="6"/>
      <c r="N152" s="3"/>
      <c r="O152" s="3"/>
      <c r="P152" s="6"/>
      <c r="Q152" s="6"/>
      <c r="R152" s="3"/>
      <c r="S152" s="6"/>
    </row>
    <row r="153" spans="1:19" x14ac:dyDescent="0.4">
      <c r="A153" s="49"/>
      <c r="B153" s="50"/>
      <c r="C153" s="51"/>
      <c r="D153" s="52"/>
      <c r="E153" s="53"/>
      <c r="F153" s="53"/>
      <c r="G153" s="63"/>
      <c r="H153" s="69"/>
      <c r="I153" s="69"/>
      <c r="J153" s="52"/>
      <c r="K153" s="52"/>
      <c r="L153" s="52"/>
      <c r="M153" s="66"/>
      <c r="N153" s="52"/>
      <c r="O153" s="52"/>
      <c r="P153" s="66"/>
      <c r="Q153" s="66"/>
      <c r="R153" s="52"/>
      <c r="S153" s="66"/>
    </row>
    <row r="154" spans="1:19" x14ac:dyDescent="0.4">
      <c r="A154" s="55"/>
      <c r="B154" s="56"/>
      <c r="C154" s="57"/>
      <c r="D154" s="58"/>
      <c r="E154" s="59"/>
      <c r="F154" s="59"/>
      <c r="G154" s="60"/>
      <c r="H154" s="62"/>
      <c r="I154" s="62"/>
      <c r="J154" s="58"/>
      <c r="K154" s="70"/>
      <c r="L154" s="58"/>
      <c r="M154" s="70"/>
      <c r="N154" s="58"/>
      <c r="O154" s="58"/>
      <c r="P154" s="70"/>
      <c r="Q154" s="70"/>
      <c r="R154" s="58"/>
      <c r="S154" s="70"/>
    </row>
    <row r="155" spans="1:19" x14ac:dyDescent="0.4">
      <c r="A155" s="49"/>
      <c r="B155" s="50"/>
      <c r="C155" s="51"/>
      <c r="D155" s="52"/>
      <c r="E155" s="53"/>
      <c r="F155" s="53"/>
      <c r="G155" s="63"/>
      <c r="H155" s="69"/>
      <c r="I155" s="69"/>
      <c r="J155" s="52"/>
      <c r="K155" s="52"/>
      <c r="L155" s="52"/>
      <c r="M155" s="66"/>
      <c r="N155" s="52"/>
      <c r="O155" s="52"/>
      <c r="P155" s="66"/>
      <c r="Q155" s="66"/>
      <c r="R155" s="52"/>
      <c r="S155" s="66"/>
    </row>
    <row r="156" spans="1:19" x14ac:dyDescent="0.4">
      <c r="A156" s="55"/>
      <c r="B156" s="56"/>
      <c r="C156" s="57"/>
      <c r="D156" s="58"/>
      <c r="E156" s="59"/>
      <c r="F156" s="59"/>
      <c r="G156" s="60"/>
      <c r="H156" s="62"/>
      <c r="I156" s="62"/>
      <c r="J156" s="58"/>
      <c r="K156" s="58"/>
      <c r="L156" s="58"/>
      <c r="M156" s="70"/>
      <c r="N156" s="58"/>
      <c r="O156" s="58"/>
      <c r="P156" s="70"/>
      <c r="Q156" s="70"/>
      <c r="R156" s="70"/>
      <c r="S156" s="70"/>
    </row>
    <row r="157" spans="1:19" x14ac:dyDescent="0.4">
      <c r="A157" s="49"/>
      <c r="B157" s="50"/>
      <c r="C157" s="51"/>
      <c r="D157" s="52"/>
      <c r="E157" s="53"/>
      <c r="F157" s="53"/>
      <c r="G157" s="63"/>
      <c r="H157" s="69"/>
      <c r="I157" s="69"/>
      <c r="J157" s="52"/>
      <c r="K157" s="52"/>
      <c r="L157" s="52"/>
      <c r="M157" s="66"/>
      <c r="N157" s="52"/>
      <c r="O157" s="52"/>
      <c r="P157" s="66"/>
      <c r="Q157" s="66"/>
      <c r="R157" s="52"/>
      <c r="S157" s="66"/>
    </row>
    <row r="158" spans="1:19" x14ac:dyDescent="0.4">
      <c r="A158" s="78"/>
      <c r="B158" s="79"/>
      <c r="C158" s="33"/>
      <c r="D158" s="24"/>
      <c r="E158" s="32"/>
      <c r="F158" s="32"/>
      <c r="G158" s="80"/>
      <c r="H158" s="81"/>
      <c r="I158" s="81"/>
      <c r="J158" s="24"/>
      <c r="K158" s="24"/>
      <c r="L158" s="24"/>
      <c r="M158" s="23"/>
      <c r="N158" s="24"/>
      <c r="O158" s="24"/>
      <c r="P158" s="23"/>
      <c r="Q158" s="23"/>
      <c r="R158" s="24"/>
      <c r="S158" s="23"/>
    </row>
  </sheetData>
  <autoFilter ref="A1:S105" xr:uid="{AB583B5E-DBCD-43EA-BE4B-ABEDA267851B}">
    <filterColumn colId="11" showButton="0"/>
    <filterColumn colId="12" showButton="0"/>
    <filterColumn colId="13" showButton="0"/>
    <filterColumn colId="14" showButton="0"/>
    <filterColumn colId="16" showButton="0"/>
    <filterColumn colId="17" showButton="0"/>
    <sortState xmlns:xlrd2="http://schemas.microsoft.com/office/spreadsheetml/2017/richdata2" ref="A12:S105">
      <sortCondition descending="1" ref="B1:B63"/>
    </sortState>
  </autoFilter>
  <mergeCells count="38">
    <mergeCell ref="E5:F5"/>
    <mergeCell ref="E45:F45"/>
    <mergeCell ref="B30:D30"/>
    <mergeCell ref="E37:F37"/>
    <mergeCell ref="B37:D37"/>
    <mergeCell ref="B14:D14"/>
    <mergeCell ref="E30:F30"/>
    <mergeCell ref="E14:F14"/>
    <mergeCell ref="B5:D5"/>
    <mergeCell ref="E54:F54"/>
    <mergeCell ref="B45:D45"/>
    <mergeCell ref="E73:F73"/>
    <mergeCell ref="E79:F79"/>
    <mergeCell ref="B54:D54"/>
    <mergeCell ref="B64:D64"/>
    <mergeCell ref="B73:D73"/>
    <mergeCell ref="B79:D79"/>
    <mergeCell ref="E64:F64"/>
    <mergeCell ref="B105:D105"/>
    <mergeCell ref="E105:F105"/>
    <mergeCell ref="E89:F89"/>
    <mergeCell ref="E98:F98"/>
    <mergeCell ref="E103:F103"/>
    <mergeCell ref="B89:D89"/>
    <mergeCell ref="B98:D98"/>
    <mergeCell ref="B103:D103"/>
    <mergeCell ref="Q1:S1"/>
    <mergeCell ref="A1:A2"/>
    <mergeCell ref="B1:B2"/>
    <mergeCell ref="C1:C2"/>
    <mergeCell ref="D1:D2"/>
    <mergeCell ref="E1:E2"/>
    <mergeCell ref="F1:F2"/>
    <mergeCell ref="G1:G2"/>
    <mergeCell ref="H1:I1"/>
    <mergeCell ref="J1:J2"/>
    <mergeCell ref="K1:K2"/>
    <mergeCell ref="L1:P1"/>
  </mergeCells>
  <phoneticPr fontId="1"/>
  <pageMargins left="0.7" right="0.7" top="0.75" bottom="0.75" header="0.3" footer="0.3"/>
  <pageSetup paperSize="9" scale="2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4E51D-4552-4983-A446-2CDF8D89F2DB}">
  <dimension ref="A1:R26"/>
  <sheetViews>
    <sheetView zoomScale="80" zoomScaleNormal="80" workbookViewId="0">
      <selection sqref="A1:A2"/>
    </sheetView>
  </sheetViews>
  <sheetFormatPr defaultColWidth="8.625" defaultRowHeight="19.5" x14ac:dyDescent="0.4"/>
  <cols>
    <col min="1" max="1" width="16.75" style="19" bestFit="1" customWidth="1"/>
    <col min="2" max="2" width="10.5" style="20" bestFit="1" customWidth="1"/>
    <col min="3" max="3" width="15.375" style="34" customWidth="1"/>
    <col min="4" max="4" width="70.25" style="1" bestFit="1" customWidth="1"/>
    <col min="5" max="5" width="14.125" style="21" customWidth="1"/>
    <col min="6" max="6" width="18.875" style="21" customWidth="1"/>
    <col min="7" max="7" width="37.875" style="31" bestFit="1" customWidth="1"/>
    <col min="8" max="8" width="12.625" style="624" customWidth="1"/>
    <col min="9" max="9" width="18.5" style="1" customWidth="1"/>
    <col min="10" max="10" width="16.25" style="1" customWidth="1"/>
    <col min="11" max="11" width="19.125" style="1" customWidth="1"/>
    <col min="12" max="12" width="28.25" style="17" customWidth="1"/>
    <col min="13" max="13" width="11" style="1" customWidth="1"/>
    <col min="14" max="14" width="13" style="1" customWidth="1"/>
    <col min="15" max="15" width="21.375" style="1" customWidth="1"/>
    <col min="16" max="16" width="78.75" style="1" customWidth="1"/>
    <col min="17" max="17" width="27.625" style="1" customWidth="1"/>
    <col min="18" max="18" width="20.375" style="1" customWidth="1"/>
    <col min="19" max="16384" width="8.625" style="1"/>
  </cols>
  <sheetData>
    <row r="1" spans="1:18" ht="31.5" customHeight="1" x14ac:dyDescent="0.4">
      <c r="A1" s="680" t="s">
        <v>1</v>
      </c>
      <c r="B1" s="682" t="s">
        <v>2</v>
      </c>
      <c r="C1" s="758" t="s">
        <v>3</v>
      </c>
      <c r="D1" s="760" t="s">
        <v>4</v>
      </c>
      <c r="E1" s="762" t="s">
        <v>5</v>
      </c>
      <c r="F1" s="762" t="s">
        <v>6</v>
      </c>
      <c r="G1" s="764" t="s">
        <v>7</v>
      </c>
      <c r="H1" s="772" t="s">
        <v>2408</v>
      </c>
      <c r="I1" s="766" t="s">
        <v>9</v>
      </c>
      <c r="J1" s="737" t="s">
        <v>10</v>
      </c>
      <c r="K1" s="678" t="s">
        <v>11</v>
      </c>
      <c r="L1" s="678"/>
      <c r="M1" s="678"/>
      <c r="N1" s="678"/>
      <c r="O1" s="678"/>
      <c r="P1" s="678" t="s">
        <v>12</v>
      </c>
      <c r="Q1" s="678"/>
      <c r="R1" s="679"/>
    </row>
    <row r="2" spans="1:18" ht="24.95" customHeight="1" thickBot="1" x14ac:dyDescent="0.45">
      <c r="A2" s="681"/>
      <c r="B2" s="683"/>
      <c r="C2" s="759"/>
      <c r="D2" s="761"/>
      <c r="E2" s="763"/>
      <c r="F2" s="763"/>
      <c r="G2" s="765"/>
      <c r="H2" s="773"/>
      <c r="I2" s="767"/>
      <c r="J2" s="738"/>
      <c r="K2" s="25" t="s">
        <v>13</v>
      </c>
      <c r="L2" s="26" t="s">
        <v>14</v>
      </c>
      <c r="M2" s="25" t="s">
        <v>15</v>
      </c>
      <c r="N2" s="25" t="s">
        <v>16</v>
      </c>
      <c r="O2" s="25" t="s">
        <v>17</v>
      </c>
      <c r="P2" s="25" t="s">
        <v>18</v>
      </c>
      <c r="Q2" s="25" t="s">
        <v>19</v>
      </c>
      <c r="R2" s="94" t="s">
        <v>17</v>
      </c>
    </row>
    <row r="3" spans="1:18" ht="49.9" customHeight="1" thickTop="1" x14ac:dyDescent="0.4">
      <c r="A3" s="234" t="s">
        <v>2412</v>
      </c>
      <c r="B3" s="193" t="s">
        <v>2056</v>
      </c>
      <c r="C3" s="194">
        <v>44946</v>
      </c>
      <c r="D3" s="450" t="s">
        <v>2413</v>
      </c>
      <c r="E3" s="536">
        <v>58487000</v>
      </c>
      <c r="F3" s="536">
        <v>58443000</v>
      </c>
      <c r="G3" s="554" t="s">
        <v>1149</v>
      </c>
      <c r="H3" s="625">
        <v>9600</v>
      </c>
      <c r="I3" s="626" t="s">
        <v>2406</v>
      </c>
      <c r="J3" s="216"/>
      <c r="K3" s="153"/>
      <c r="L3" s="160"/>
      <c r="M3" s="153"/>
      <c r="N3" s="153"/>
      <c r="O3" s="153"/>
      <c r="P3" s="153"/>
      <c r="Q3" s="153"/>
      <c r="R3" s="161"/>
    </row>
    <row r="4" spans="1:18" ht="49.9" customHeight="1" x14ac:dyDescent="0.4">
      <c r="A4" s="99" t="s">
        <v>2101</v>
      </c>
      <c r="B4" s="13" t="s">
        <v>2056</v>
      </c>
      <c r="C4" s="35">
        <v>45009</v>
      </c>
      <c r="D4" s="513" t="s">
        <v>2402</v>
      </c>
      <c r="E4" s="4">
        <v>13974000</v>
      </c>
      <c r="F4" s="130">
        <v>11270000</v>
      </c>
      <c r="G4" s="320" t="s">
        <v>516</v>
      </c>
      <c r="H4" s="617"/>
      <c r="I4" s="356" t="s">
        <v>119</v>
      </c>
      <c r="J4" s="216"/>
      <c r="K4" s="153"/>
      <c r="L4" s="160"/>
      <c r="M4" s="153"/>
      <c r="N4" s="153"/>
      <c r="O4" s="153"/>
      <c r="P4" s="153"/>
      <c r="Q4" s="153"/>
      <c r="R4" s="161"/>
    </row>
    <row r="5" spans="1:18" ht="49.9" customHeight="1" x14ac:dyDescent="0.4">
      <c r="A5" s="192" t="s">
        <v>2404</v>
      </c>
      <c r="B5" s="614" t="s">
        <v>1379</v>
      </c>
      <c r="C5" s="128">
        <v>45054</v>
      </c>
      <c r="D5" s="162" t="s">
        <v>2405</v>
      </c>
      <c r="E5" s="195">
        <v>79750000</v>
      </c>
      <c r="F5" s="4">
        <v>79750000</v>
      </c>
      <c r="G5" s="615" t="s">
        <v>1846</v>
      </c>
      <c r="H5" s="617">
        <v>17280</v>
      </c>
      <c r="I5" s="616" t="s">
        <v>2406</v>
      </c>
      <c r="J5" s="216"/>
      <c r="K5" s="153"/>
      <c r="L5" s="160"/>
      <c r="M5" s="153"/>
      <c r="N5" s="153"/>
      <c r="O5" s="153"/>
      <c r="P5" s="153"/>
      <c r="Q5" s="153"/>
      <c r="R5" s="161"/>
    </row>
    <row r="6" spans="1:18" ht="49.9" customHeight="1" thickBot="1" x14ac:dyDescent="0.45">
      <c r="A6" s="126" t="s">
        <v>2101</v>
      </c>
      <c r="B6" s="265" t="s">
        <v>2056</v>
      </c>
      <c r="C6" s="128">
        <v>45216</v>
      </c>
      <c r="D6" s="611" t="s">
        <v>2403</v>
      </c>
      <c r="E6" s="130">
        <v>20467000</v>
      </c>
      <c r="F6" s="130">
        <v>16483000</v>
      </c>
      <c r="G6" s="612" t="s">
        <v>1846</v>
      </c>
      <c r="H6" s="617"/>
      <c r="I6" s="613" t="s">
        <v>119</v>
      </c>
      <c r="J6" s="216"/>
      <c r="K6" s="153"/>
      <c r="L6" s="160"/>
      <c r="M6" s="153"/>
      <c r="N6" s="153"/>
      <c r="O6" s="153"/>
      <c r="P6" s="153"/>
      <c r="Q6" s="153"/>
      <c r="R6" s="161"/>
    </row>
    <row r="7" spans="1:18" ht="49.9" customHeight="1" thickTop="1" thickBot="1" x14ac:dyDescent="0.45">
      <c r="A7" s="751" t="s">
        <v>2041</v>
      </c>
      <c r="B7" s="702"/>
      <c r="C7" s="627"/>
      <c r="D7" s="340">
        <v>4</v>
      </c>
      <c r="E7" s="628"/>
      <c r="F7" s="628">
        <f>SUM(F3:F6)</f>
        <v>165946000</v>
      </c>
      <c r="G7" s="379"/>
      <c r="H7" s="618">
        <f>SUM(H3:H6)</f>
        <v>26880</v>
      </c>
      <c r="I7" s="412"/>
      <c r="J7" s="609"/>
      <c r="K7" s="153"/>
      <c r="L7" s="610"/>
      <c r="M7" s="153"/>
      <c r="N7" s="153"/>
      <c r="O7" s="153"/>
      <c r="P7" s="153"/>
      <c r="Q7" s="153"/>
      <c r="R7" s="161"/>
    </row>
    <row r="8" spans="1:18" ht="49.9" customHeight="1" thickTop="1" x14ac:dyDescent="0.4">
      <c r="A8" s="99" t="s">
        <v>2415</v>
      </c>
      <c r="B8" s="2" t="s">
        <v>478</v>
      </c>
      <c r="C8" s="35">
        <v>44932</v>
      </c>
      <c r="D8" s="3" t="s">
        <v>2416</v>
      </c>
      <c r="E8" s="4">
        <v>63140000</v>
      </c>
      <c r="F8" s="4">
        <v>63085000</v>
      </c>
      <c r="G8" s="37" t="s">
        <v>1846</v>
      </c>
      <c r="H8" s="620"/>
      <c r="I8" s="100" t="s">
        <v>2406</v>
      </c>
      <c r="J8" s="218"/>
      <c r="K8" s="3"/>
      <c r="L8" s="6"/>
      <c r="M8" s="3"/>
      <c r="N8" s="3"/>
      <c r="O8" s="3"/>
      <c r="P8" s="3"/>
      <c r="Q8" s="3"/>
      <c r="R8" s="100"/>
    </row>
    <row r="9" spans="1:18" ht="49.9" customHeight="1" x14ac:dyDescent="0.4">
      <c r="A9" s="99" t="s">
        <v>2412</v>
      </c>
      <c r="B9" s="2" t="s">
        <v>478</v>
      </c>
      <c r="C9" s="35">
        <v>44575</v>
      </c>
      <c r="D9" s="3" t="s">
        <v>2414</v>
      </c>
      <c r="E9" s="4"/>
      <c r="F9" s="4">
        <v>73040000</v>
      </c>
      <c r="G9" s="37" t="s">
        <v>1149</v>
      </c>
      <c r="H9" s="620"/>
      <c r="I9" s="100" t="s">
        <v>2406</v>
      </c>
      <c r="J9" s="218"/>
      <c r="K9" s="3"/>
      <c r="L9" s="6"/>
      <c r="M9" s="3"/>
      <c r="N9" s="3"/>
      <c r="O9" s="3"/>
      <c r="P9" s="3"/>
      <c r="Q9" s="3"/>
      <c r="R9" s="100"/>
    </row>
    <row r="10" spans="1:18" ht="49.9" customHeight="1" x14ac:dyDescent="0.4">
      <c r="A10" s="114" t="s">
        <v>982</v>
      </c>
      <c r="B10" s="9" t="s">
        <v>478</v>
      </c>
      <c r="C10" s="36">
        <v>44672</v>
      </c>
      <c r="D10" s="7" t="s">
        <v>2407</v>
      </c>
      <c r="E10" s="10"/>
      <c r="F10" s="10">
        <v>10400000</v>
      </c>
      <c r="G10" s="38" t="s">
        <v>563</v>
      </c>
      <c r="H10" s="619">
        <v>1250</v>
      </c>
      <c r="I10" s="115" t="s">
        <v>2406</v>
      </c>
      <c r="J10" s="218"/>
      <c r="K10" s="3"/>
      <c r="L10" s="6"/>
      <c r="M10" s="3"/>
      <c r="N10" s="3"/>
      <c r="O10" s="3"/>
      <c r="P10" s="3"/>
      <c r="Q10" s="3"/>
      <c r="R10" s="100"/>
    </row>
    <row r="11" spans="1:18" ht="49.9" customHeight="1" x14ac:dyDescent="0.4">
      <c r="A11" s="99" t="s">
        <v>2409</v>
      </c>
      <c r="B11" s="2" t="s">
        <v>478</v>
      </c>
      <c r="C11" s="35">
        <v>44750</v>
      </c>
      <c r="D11" s="355" t="s">
        <v>2422</v>
      </c>
      <c r="E11" s="10"/>
      <c r="F11" s="10">
        <v>29700000</v>
      </c>
      <c r="G11" s="38" t="s">
        <v>2419</v>
      </c>
      <c r="H11" s="619">
        <v>4700</v>
      </c>
      <c r="I11" s="115" t="s">
        <v>2418</v>
      </c>
      <c r="J11" s="218"/>
      <c r="K11" s="3"/>
      <c r="L11" s="6"/>
      <c r="M11" s="3"/>
      <c r="N11" s="3"/>
      <c r="O11" s="3"/>
      <c r="P11" s="3"/>
      <c r="Q11" s="3"/>
      <c r="R11" s="100"/>
    </row>
    <row r="12" spans="1:18" ht="49.9" customHeight="1" thickBot="1" x14ac:dyDescent="0.45">
      <c r="A12" s="99" t="s">
        <v>2409</v>
      </c>
      <c r="B12" s="2" t="s">
        <v>478</v>
      </c>
      <c r="C12" s="35">
        <v>44848</v>
      </c>
      <c r="D12" s="162" t="s">
        <v>2410</v>
      </c>
      <c r="E12" s="4">
        <v>69135000</v>
      </c>
      <c r="F12" s="4">
        <v>58300000</v>
      </c>
      <c r="G12" s="37" t="s">
        <v>2411</v>
      </c>
      <c r="H12" s="620"/>
      <c r="I12" s="100" t="s">
        <v>2406</v>
      </c>
      <c r="J12" s="218"/>
      <c r="K12" s="3"/>
      <c r="L12" s="6"/>
      <c r="M12" s="3"/>
      <c r="N12" s="3"/>
      <c r="O12" s="3"/>
      <c r="P12" s="3"/>
      <c r="Q12" s="3"/>
      <c r="R12" s="100"/>
    </row>
    <row r="13" spans="1:18" ht="49.9" customHeight="1" thickTop="1" thickBot="1" x14ac:dyDescent="0.45">
      <c r="A13" s="330" t="s">
        <v>2041</v>
      </c>
      <c r="B13" s="701">
        <v>5</v>
      </c>
      <c r="C13" s="701"/>
      <c r="D13" s="702"/>
      <c r="E13" s="727">
        <f>SUM(F8:F12)</f>
        <v>234525000</v>
      </c>
      <c r="F13" s="728"/>
      <c r="G13" s="387"/>
      <c r="H13" s="618">
        <f>SUM(H8:H12)</f>
        <v>5950</v>
      </c>
      <c r="I13" s="397"/>
      <c r="J13" s="218"/>
      <c r="K13" s="3"/>
      <c r="L13" s="6"/>
      <c r="M13" s="3"/>
      <c r="N13" s="3"/>
      <c r="O13" s="3"/>
      <c r="P13" s="3"/>
      <c r="Q13" s="3"/>
      <c r="R13" s="100"/>
    </row>
    <row r="14" spans="1:18" ht="49.9" customHeight="1" thickTop="1" x14ac:dyDescent="0.4">
      <c r="A14" s="99" t="s">
        <v>2409</v>
      </c>
      <c r="B14" s="2" t="s">
        <v>480</v>
      </c>
      <c r="C14" s="35">
        <v>44210</v>
      </c>
      <c r="D14" s="3" t="s">
        <v>2423</v>
      </c>
      <c r="E14" s="4">
        <v>58750000</v>
      </c>
      <c r="F14" s="4">
        <v>50800000</v>
      </c>
      <c r="G14" s="27" t="s">
        <v>2010</v>
      </c>
      <c r="H14" s="621"/>
      <c r="I14" s="100" t="s">
        <v>2406</v>
      </c>
      <c r="J14" s="218"/>
      <c r="K14" s="3"/>
      <c r="L14" s="6"/>
      <c r="M14" s="3"/>
      <c r="N14" s="3"/>
      <c r="O14" s="3"/>
      <c r="P14" s="3"/>
      <c r="Q14" s="3"/>
      <c r="R14" s="100"/>
    </row>
    <row r="15" spans="1:18" ht="49.9" customHeight="1" x14ac:dyDescent="0.4">
      <c r="A15" s="114" t="s">
        <v>2415</v>
      </c>
      <c r="B15" s="9" t="s">
        <v>480</v>
      </c>
      <c r="C15" s="36">
        <v>44279</v>
      </c>
      <c r="D15" s="7" t="s">
        <v>2417</v>
      </c>
      <c r="E15" s="10"/>
      <c r="F15" s="260" t="s">
        <v>2425</v>
      </c>
      <c r="G15" s="28" t="s">
        <v>2426</v>
      </c>
      <c r="H15" s="622"/>
      <c r="I15" s="115" t="s">
        <v>2406</v>
      </c>
      <c r="J15" s="218"/>
      <c r="K15" s="3"/>
      <c r="L15" s="6"/>
      <c r="M15" s="3"/>
      <c r="N15" s="3"/>
      <c r="O15" s="3"/>
      <c r="P15" s="3"/>
      <c r="Q15" s="3"/>
      <c r="R15" s="100"/>
    </row>
    <row r="16" spans="1:18" ht="49.9" customHeight="1" thickBot="1" x14ac:dyDescent="0.45">
      <c r="A16" s="99" t="s">
        <v>2409</v>
      </c>
      <c r="B16" s="2" t="s">
        <v>480</v>
      </c>
      <c r="C16" s="35">
        <v>44539</v>
      </c>
      <c r="D16" s="3" t="s">
        <v>2420</v>
      </c>
      <c r="E16" s="4"/>
      <c r="F16" s="4">
        <v>41500000</v>
      </c>
      <c r="G16" s="27" t="s">
        <v>2421</v>
      </c>
      <c r="H16" s="621"/>
      <c r="I16" s="100" t="s">
        <v>2406</v>
      </c>
      <c r="J16" s="218"/>
      <c r="K16" s="3"/>
      <c r="L16" s="6"/>
      <c r="M16" s="3"/>
      <c r="N16" s="3"/>
      <c r="O16" s="3"/>
      <c r="P16" s="3"/>
      <c r="Q16" s="3"/>
      <c r="R16" s="100"/>
    </row>
    <row r="17" spans="1:18" ht="49.9" customHeight="1" thickTop="1" thickBot="1" x14ac:dyDescent="0.45">
      <c r="A17" s="330" t="s">
        <v>2041</v>
      </c>
      <c r="B17" s="701">
        <v>3</v>
      </c>
      <c r="C17" s="701"/>
      <c r="D17" s="702"/>
      <c r="E17" s="727">
        <f>SUM(F14:F16)</f>
        <v>92300000</v>
      </c>
      <c r="F17" s="728"/>
      <c r="G17" s="387"/>
      <c r="H17" s="618">
        <f>SUM(H14:H16)</f>
        <v>0</v>
      </c>
      <c r="I17" s="397"/>
      <c r="J17" s="218"/>
      <c r="K17" s="3"/>
      <c r="L17" s="6"/>
      <c r="M17" s="3"/>
      <c r="N17" s="3"/>
      <c r="O17" s="3"/>
      <c r="P17" s="3"/>
      <c r="Q17" s="3"/>
      <c r="R17" s="100"/>
    </row>
    <row r="18" spans="1:18" ht="49.9" customHeight="1" thickTop="1" thickBot="1" x14ac:dyDescent="0.45">
      <c r="A18" s="114" t="s">
        <v>2415</v>
      </c>
      <c r="B18" s="9" t="s">
        <v>558</v>
      </c>
      <c r="C18" s="36">
        <v>44027</v>
      </c>
      <c r="D18" s="7" t="s">
        <v>2424</v>
      </c>
      <c r="E18" s="10"/>
      <c r="F18" s="260" t="s">
        <v>2426</v>
      </c>
      <c r="G18" s="38" t="s">
        <v>2426</v>
      </c>
      <c r="H18" s="619"/>
      <c r="I18" s="115" t="s">
        <v>2406</v>
      </c>
      <c r="J18" s="218"/>
      <c r="K18" s="3"/>
      <c r="L18" s="6"/>
      <c r="M18" s="3"/>
      <c r="N18" s="3"/>
      <c r="O18" s="3"/>
      <c r="P18" s="3"/>
      <c r="Q18" s="3"/>
      <c r="R18" s="100"/>
    </row>
    <row r="19" spans="1:18" ht="49.9" customHeight="1" thickTop="1" thickBot="1" x14ac:dyDescent="0.45">
      <c r="A19" s="330" t="s">
        <v>2041</v>
      </c>
      <c r="B19" s="701">
        <v>1</v>
      </c>
      <c r="C19" s="701"/>
      <c r="D19" s="702"/>
      <c r="E19" s="770">
        <f>SUM(F18:F18)</f>
        <v>0</v>
      </c>
      <c r="F19" s="771"/>
      <c r="G19" s="413"/>
      <c r="H19" s="623">
        <f>SUM(H18:H18)</f>
        <v>0</v>
      </c>
      <c r="I19" s="414"/>
      <c r="J19" s="291"/>
      <c r="K19" s="111"/>
      <c r="L19" s="111"/>
      <c r="M19" s="111"/>
      <c r="N19" s="111"/>
      <c r="O19" s="112"/>
      <c r="P19" s="112"/>
      <c r="Q19" s="111"/>
      <c r="R19" s="113"/>
    </row>
    <row r="20" spans="1:18" ht="49.9" customHeight="1" thickTop="1" x14ac:dyDescent="0.4">
      <c r="A20" s="114"/>
      <c r="B20" s="9"/>
      <c r="C20" s="36"/>
      <c r="D20" s="7"/>
      <c r="E20" s="10"/>
      <c r="F20" s="10"/>
      <c r="G20" s="28"/>
      <c r="H20" s="622"/>
      <c r="I20" s="115"/>
      <c r="J20" s="218"/>
      <c r="K20" s="3"/>
      <c r="L20" s="6"/>
      <c r="M20" s="3"/>
      <c r="N20" s="3"/>
      <c r="O20" s="3"/>
      <c r="P20" s="3"/>
      <c r="Q20" s="3"/>
      <c r="R20" s="100"/>
    </row>
    <row r="21" spans="1:18" ht="49.9" customHeight="1" x14ac:dyDescent="0.4">
      <c r="A21" s="99"/>
      <c r="B21" s="2"/>
      <c r="C21" s="35"/>
      <c r="D21" s="3"/>
      <c r="E21" s="4"/>
      <c r="F21" s="4"/>
      <c r="G21" s="37"/>
      <c r="H21" s="620"/>
      <c r="I21" s="100"/>
      <c r="J21" s="218"/>
      <c r="K21" s="3"/>
      <c r="L21" s="6"/>
      <c r="M21" s="3"/>
      <c r="N21" s="3"/>
      <c r="O21" s="3"/>
      <c r="P21" s="3"/>
      <c r="Q21" s="3"/>
      <c r="R21" s="100"/>
    </row>
    <row r="22" spans="1:18" ht="49.9" customHeight="1" x14ac:dyDescent="0.4">
      <c r="A22" s="99"/>
      <c r="B22" s="2"/>
      <c r="C22" s="35"/>
      <c r="D22" s="3"/>
      <c r="E22" s="4"/>
      <c r="F22" s="4"/>
      <c r="G22" s="27"/>
      <c r="H22" s="621"/>
      <c r="I22" s="100"/>
      <c r="J22" s="218"/>
      <c r="K22" s="3"/>
      <c r="L22" s="6"/>
      <c r="M22" s="3"/>
      <c r="N22" s="3"/>
      <c r="O22" s="3"/>
      <c r="P22" s="3"/>
      <c r="Q22" s="3"/>
      <c r="R22" s="100"/>
    </row>
    <row r="23" spans="1:18" ht="49.9" customHeight="1" x14ac:dyDescent="0.4">
      <c r="A23" s="99"/>
      <c r="B23" s="2"/>
      <c r="C23" s="35"/>
      <c r="D23" s="3"/>
      <c r="E23" s="4"/>
      <c r="F23" s="4"/>
      <c r="G23" s="29"/>
      <c r="H23" s="617"/>
      <c r="I23" s="100"/>
      <c r="J23" s="218"/>
      <c r="K23" s="40"/>
      <c r="L23" s="40"/>
      <c r="M23" s="3"/>
      <c r="N23" s="3"/>
      <c r="O23" s="40"/>
      <c r="P23" s="40"/>
      <c r="Q23" s="3"/>
      <c r="R23" s="101"/>
    </row>
    <row r="24" spans="1:18" ht="49.9" customHeight="1" x14ac:dyDescent="0.4">
      <c r="A24" s="99"/>
      <c r="B24" s="2"/>
      <c r="C24" s="35"/>
      <c r="D24" s="6"/>
      <c r="E24" s="4"/>
      <c r="F24" s="4"/>
      <c r="G24" s="29"/>
      <c r="H24" s="617"/>
      <c r="I24" s="100"/>
      <c r="J24" s="218"/>
      <c r="K24" s="3"/>
      <c r="L24" s="6"/>
      <c r="M24" s="3"/>
      <c r="N24" s="3"/>
      <c r="O24" s="6"/>
      <c r="P24" s="6"/>
      <c r="Q24" s="3"/>
      <c r="R24" s="108"/>
    </row>
    <row r="25" spans="1:18" ht="49.9" customHeight="1" x14ac:dyDescent="0.4">
      <c r="A25" s="99"/>
      <c r="B25" s="2"/>
      <c r="C25" s="35"/>
      <c r="D25" s="3"/>
      <c r="E25" s="4"/>
      <c r="F25" s="14"/>
      <c r="G25" s="27"/>
      <c r="H25" s="621"/>
      <c r="I25" s="100"/>
      <c r="J25" s="218"/>
      <c r="K25" s="3"/>
      <c r="L25" s="6"/>
      <c r="M25" s="3"/>
      <c r="N25" s="3"/>
      <c r="O25" s="6"/>
      <c r="P25" s="6"/>
      <c r="Q25" s="6"/>
      <c r="R25" s="108"/>
    </row>
    <row r="26" spans="1:18" ht="49.9" customHeight="1" x14ac:dyDescent="0.4">
      <c r="A26" s="99"/>
      <c r="B26" s="2"/>
      <c r="C26" s="35"/>
      <c r="D26" s="3"/>
      <c r="E26" s="4"/>
      <c r="F26" s="4"/>
      <c r="G26" s="27"/>
      <c r="H26" s="621"/>
      <c r="I26" s="100"/>
      <c r="J26" s="218"/>
      <c r="K26" s="40"/>
      <c r="L26" s="40"/>
      <c r="M26" s="3"/>
      <c r="N26" s="3"/>
      <c r="O26" s="40"/>
      <c r="P26" s="40"/>
      <c r="Q26" s="3"/>
      <c r="R26" s="101"/>
    </row>
  </sheetData>
  <mergeCells count="19">
    <mergeCell ref="I1:I2"/>
    <mergeCell ref="J1:J2"/>
    <mergeCell ref="K1:O1"/>
    <mergeCell ref="P1:R1"/>
    <mergeCell ref="F1:F2"/>
    <mergeCell ref="E19:F19"/>
    <mergeCell ref="H1:H2"/>
    <mergeCell ref="B19:D19"/>
    <mergeCell ref="A7:B7"/>
    <mergeCell ref="B13:D13"/>
    <mergeCell ref="E13:F13"/>
    <mergeCell ref="B17:D17"/>
    <mergeCell ref="E17:F17"/>
    <mergeCell ref="G1:G2"/>
    <mergeCell ref="A1:A2"/>
    <mergeCell ref="B1:B2"/>
    <mergeCell ref="C1:C2"/>
    <mergeCell ref="D1:D2"/>
    <mergeCell ref="E1:E2"/>
  </mergeCells>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5D2B9-CD0C-442F-9E6C-BE5CF56A218F}">
  <dimension ref="A1:S168"/>
  <sheetViews>
    <sheetView view="pageBreakPreview" zoomScale="80" zoomScaleNormal="100" zoomScaleSheetLayoutView="80" workbookViewId="0">
      <pane ySplit="2" topLeftCell="A3" activePane="bottomLeft" state="frozen"/>
      <selection activeCell="H96" sqref="H96"/>
      <selection pane="bottomLeft" activeCell="A3" sqref="A3"/>
    </sheetView>
  </sheetViews>
  <sheetFormatPr defaultColWidth="8.625" defaultRowHeight="19.5" x14ac:dyDescent="0.4"/>
  <cols>
    <col min="1" max="1" width="19.5" style="19" bestFit="1" customWidth="1"/>
    <col min="2" max="2" width="8.625" style="20"/>
    <col min="3" max="3" width="15.375" style="34" customWidth="1"/>
    <col min="4" max="4" width="70.25" style="1" bestFit="1" customWidth="1"/>
    <col min="5" max="5" width="14.125" style="21" customWidth="1"/>
    <col min="6" max="6" width="18.875" style="21" customWidth="1"/>
    <col min="7" max="7" width="37.875" style="31" bestFit="1" customWidth="1"/>
    <col min="8" max="8" width="12.625" style="31" customWidth="1"/>
    <col min="9" max="9" width="12.625" style="22" customWidth="1"/>
    <col min="10" max="10" width="18.5" style="1" customWidth="1"/>
    <col min="11" max="11" width="16.25" style="1" customWidth="1"/>
    <col min="12" max="12" width="19.125" style="1" customWidth="1"/>
    <col min="13" max="13" width="28.25" style="17" customWidth="1"/>
    <col min="14" max="14" width="11" style="1" customWidth="1"/>
    <col min="15" max="15" width="13" style="1" customWidth="1"/>
    <col min="16" max="16" width="21.375" style="1" customWidth="1"/>
    <col min="17" max="17" width="78.75" style="1" customWidth="1"/>
    <col min="18" max="18" width="27.625" style="1" customWidth="1"/>
    <col min="19" max="19" width="20.375" style="1" customWidth="1"/>
    <col min="20" max="16384" width="8.625" style="1"/>
  </cols>
  <sheetData>
    <row r="1" spans="1:19" ht="31.5" customHeight="1" x14ac:dyDescent="0.4">
      <c r="A1" s="680" t="s">
        <v>1</v>
      </c>
      <c r="B1" s="682" t="s">
        <v>2</v>
      </c>
      <c r="C1" s="684" t="s">
        <v>3</v>
      </c>
      <c r="D1" s="686" t="s">
        <v>4</v>
      </c>
      <c r="E1" s="688" t="s">
        <v>5</v>
      </c>
      <c r="F1" s="688" t="s">
        <v>6</v>
      </c>
      <c r="G1" s="690" t="s">
        <v>7</v>
      </c>
      <c r="H1" s="692" t="s">
        <v>8</v>
      </c>
      <c r="I1" s="693"/>
      <c r="J1" s="686" t="s">
        <v>9</v>
      </c>
      <c r="K1" s="678" t="s">
        <v>450</v>
      </c>
      <c r="L1" s="678" t="s">
        <v>11</v>
      </c>
      <c r="M1" s="678"/>
      <c r="N1" s="678"/>
      <c r="O1" s="678"/>
      <c r="P1" s="678"/>
      <c r="Q1" s="678" t="s">
        <v>12</v>
      </c>
      <c r="R1" s="678"/>
      <c r="S1" s="679"/>
    </row>
    <row r="2" spans="1:19" ht="24.95" customHeight="1" thickBot="1" x14ac:dyDescent="0.45">
      <c r="A2" s="681"/>
      <c r="B2" s="683"/>
      <c r="C2" s="685"/>
      <c r="D2" s="687"/>
      <c r="E2" s="689"/>
      <c r="F2" s="689"/>
      <c r="G2" s="691"/>
      <c r="H2" s="124" t="s">
        <v>1435</v>
      </c>
      <c r="I2" s="125" t="s">
        <v>1384</v>
      </c>
      <c r="J2" s="687"/>
      <c r="K2" s="694"/>
      <c r="L2" s="25" t="s">
        <v>13</v>
      </c>
      <c r="M2" s="26" t="s">
        <v>14</v>
      </c>
      <c r="N2" s="25" t="s">
        <v>15</v>
      </c>
      <c r="O2" s="25" t="s">
        <v>16</v>
      </c>
      <c r="P2" s="25" t="s">
        <v>17</v>
      </c>
      <c r="Q2" s="25" t="s">
        <v>18</v>
      </c>
      <c r="R2" s="25" t="s">
        <v>19</v>
      </c>
      <c r="S2" s="94" t="s">
        <v>17</v>
      </c>
    </row>
    <row r="3" spans="1:19" ht="49.9" customHeight="1" thickTop="1" thickBot="1" x14ac:dyDescent="0.45">
      <c r="A3" s="95" t="s">
        <v>2322</v>
      </c>
      <c r="B3" s="43" t="s">
        <v>1379</v>
      </c>
      <c r="C3" s="194">
        <v>45181</v>
      </c>
      <c r="D3" s="532" t="s">
        <v>2323</v>
      </c>
      <c r="E3" s="451">
        <v>6200000</v>
      </c>
      <c r="F3" s="536">
        <v>6150000</v>
      </c>
      <c r="G3" s="29" t="s">
        <v>563</v>
      </c>
      <c r="H3" s="533"/>
      <c r="I3" s="534"/>
      <c r="J3" s="535" t="s">
        <v>490</v>
      </c>
      <c r="K3" s="357"/>
      <c r="L3" s="153"/>
      <c r="M3" s="160"/>
      <c r="N3" s="153"/>
      <c r="O3" s="153"/>
      <c r="P3" s="153"/>
      <c r="Q3" s="153"/>
      <c r="R3" s="153"/>
      <c r="S3" s="161"/>
    </row>
    <row r="4" spans="1:19" ht="71.25" customHeight="1" thickTop="1" x14ac:dyDescent="0.4">
      <c r="A4" s="192" t="s">
        <v>994</v>
      </c>
      <c r="B4" s="193" t="s">
        <v>1379</v>
      </c>
      <c r="C4" s="128">
        <v>45168</v>
      </c>
      <c r="D4" s="522" t="s">
        <v>2324</v>
      </c>
      <c r="E4" s="10">
        <v>8240000</v>
      </c>
      <c r="F4" s="4">
        <v>6590000</v>
      </c>
      <c r="G4" s="29" t="s">
        <v>563</v>
      </c>
      <c r="H4" s="28"/>
      <c r="I4" s="11"/>
      <c r="J4" s="3" t="s">
        <v>371</v>
      </c>
      <c r="K4" s="83"/>
      <c r="L4" s="83"/>
      <c r="M4" s="87"/>
      <c r="N4" s="83"/>
      <c r="O4" s="83"/>
      <c r="P4" s="83"/>
      <c r="Q4" s="83"/>
      <c r="R4" s="83"/>
      <c r="S4" s="98"/>
    </row>
    <row r="5" spans="1:19" s="16" customFormat="1" ht="53.25" customHeight="1" x14ac:dyDescent="0.4">
      <c r="A5" s="499" t="s">
        <v>1005</v>
      </c>
      <c r="B5" s="478" t="s">
        <v>1379</v>
      </c>
      <c r="C5" s="471">
        <v>45160</v>
      </c>
      <c r="D5" s="472" t="s">
        <v>2318</v>
      </c>
      <c r="E5" s="473">
        <v>28006000</v>
      </c>
      <c r="F5" s="476"/>
      <c r="G5" s="477"/>
      <c r="H5" s="475">
        <v>77.099999999999994</v>
      </c>
      <c r="I5" s="474">
        <v>27</v>
      </c>
      <c r="J5" s="472" t="s">
        <v>171</v>
      </c>
      <c r="K5" s="45"/>
      <c r="L5" s="45"/>
      <c r="M5" s="47"/>
      <c r="N5" s="45"/>
      <c r="O5" s="45"/>
      <c r="P5" s="45"/>
      <c r="Q5" s="45"/>
      <c r="R5" s="45"/>
      <c r="S5" s="470" t="s">
        <v>2319</v>
      </c>
    </row>
    <row r="6" spans="1:19" s="16" customFormat="1" ht="53.25" customHeight="1" x14ac:dyDescent="0.4">
      <c r="A6" s="499" t="s">
        <v>1005</v>
      </c>
      <c r="B6" s="478" t="s">
        <v>2308</v>
      </c>
      <c r="C6" s="471">
        <v>45146</v>
      </c>
      <c r="D6" s="472" t="s">
        <v>2307</v>
      </c>
      <c r="E6" s="473">
        <v>16654000</v>
      </c>
      <c r="F6" s="476"/>
      <c r="G6" s="500"/>
      <c r="H6" s="475">
        <v>0.2</v>
      </c>
      <c r="I6" s="474"/>
      <c r="J6" s="472" t="s">
        <v>171</v>
      </c>
      <c r="K6" s="45"/>
      <c r="L6" s="45"/>
      <c r="M6" s="47"/>
      <c r="N6" s="45"/>
      <c r="O6" s="45"/>
      <c r="P6" s="45"/>
      <c r="Q6" s="45"/>
      <c r="R6" s="45"/>
      <c r="S6" s="470"/>
    </row>
    <row r="7" spans="1:19" ht="56.25" x14ac:dyDescent="0.4">
      <c r="A7" s="114" t="s">
        <v>1125</v>
      </c>
      <c r="B7" s="9" t="s">
        <v>1379</v>
      </c>
      <c r="C7" s="35">
        <v>45132</v>
      </c>
      <c r="D7" s="162" t="s">
        <v>669</v>
      </c>
      <c r="E7" s="15">
        <v>8600000</v>
      </c>
      <c r="F7" s="260">
        <v>6750000</v>
      </c>
      <c r="G7" s="92" t="s">
        <v>1846</v>
      </c>
      <c r="H7" s="143">
        <v>23.9</v>
      </c>
      <c r="I7" s="145">
        <v>6</v>
      </c>
      <c r="J7" s="462" t="s">
        <v>2271</v>
      </c>
      <c r="K7" s="357"/>
      <c r="L7" s="153"/>
      <c r="M7" s="160"/>
      <c r="N7" s="153"/>
      <c r="O7" s="153"/>
      <c r="P7" s="153"/>
      <c r="Q7" s="153"/>
      <c r="R7" s="153"/>
      <c r="S7" s="161"/>
    </row>
    <row r="8" spans="1:19" ht="56.25" x14ac:dyDescent="0.4">
      <c r="A8" s="99" t="s">
        <v>1018</v>
      </c>
      <c r="B8" s="2" t="s">
        <v>1379</v>
      </c>
      <c r="C8" s="35">
        <v>45002</v>
      </c>
      <c r="D8" s="461" t="s">
        <v>438</v>
      </c>
      <c r="E8" s="163">
        <v>45310000</v>
      </c>
      <c r="F8" s="15">
        <v>37610000</v>
      </c>
      <c r="G8" s="29" t="s">
        <v>2286</v>
      </c>
      <c r="H8" s="143">
        <v>310.17</v>
      </c>
      <c r="I8" s="145"/>
      <c r="J8" s="462" t="s">
        <v>2251</v>
      </c>
      <c r="K8" s="357"/>
      <c r="L8" s="153"/>
      <c r="M8" s="160"/>
      <c r="N8" s="153"/>
      <c r="O8" s="153"/>
      <c r="P8" s="153"/>
      <c r="Q8" s="153"/>
      <c r="R8" s="153"/>
      <c r="S8" s="161"/>
    </row>
    <row r="9" spans="1:19" ht="57" thickBot="1" x14ac:dyDescent="0.45">
      <c r="A9" s="307" t="s">
        <v>1018</v>
      </c>
      <c r="B9" s="299" t="s">
        <v>1379</v>
      </c>
      <c r="C9" s="300">
        <v>45002</v>
      </c>
      <c r="D9" s="460" t="s">
        <v>2048</v>
      </c>
      <c r="E9" s="373">
        <v>67770000</v>
      </c>
      <c r="F9" s="444">
        <v>56260000</v>
      </c>
      <c r="G9" s="445" t="s">
        <v>563</v>
      </c>
      <c r="H9" s="443">
        <v>478.96</v>
      </c>
      <c r="I9" s="312"/>
      <c r="J9" s="457" t="s">
        <v>2250</v>
      </c>
      <c r="K9" s="357"/>
      <c r="L9" s="153"/>
      <c r="M9" s="160"/>
      <c r="N9" s="153"/>
      <c r="O9" s="153"/>
      <c r="P9" s="153"/>
      <c r="Q9" s="153"/>
      <c r="R9" s="153"/>
      <c r="S9" s="161"/>
    </row>
    <row r="10" spans="1:19" ht="24.95" customHeight="1" thickTop="1" thickBot="1" x14ac:dyDescent="0.45">
      <c r="A10" s="358" t="s">
        <v>2040</v>
      </c>
      <c r="B10" s="718"/>
      <c r="C10" s="719"/>
      <c r="D10" s="720"/>
      <c r="E10" s="359"/>
      <c r="F10" s="359"/>
      <c r="G10" s="379"/>
      <c r="H10" s="360">
        <f>SUM(H4:H9)</f>
        <v>890.32999999999993</v>
      </c>
      <c r="I10" s="360">
        <f>SUM(I6:I9)</f>
        <v>6</v>
      </c>
      <c r="J10" s="386"/>
      <c r="K10" s="216"/>
      <c r="L10" s="153"/>
      <c r="M10" s="160"/>
      <c r="N10" s="153"/>
      <c r="O10" s="153"/>
      <c r="P10" s="153"/>
      <c r="Q10" s="153"/>
      <c r="R10" s="153"/>
      <c r="S10" s="161"/>
    </row>
    <row r="11" spans="1:19" ht="71.25" customHeight="1" thickTop="1" x14ac:dyDescent="0.4">
      <c r="A11" s="114" t="s">
        <v>994</v>
      </c>
      <c r="B11" s="9" t="s">
        <v>478</v>
      </c>
      <c r="C11" s="36">
        <v>44750</v>
      </c>
      <c r="D11" s="7" t="s">
        <v>1004</v>
      </c>
      <c r="E11" s="10">
        <v>6710000</v>
      </c>
      <c r="F11" s="10">
        <v>5323000</v>
      </c>
      <c r="G11" s="28" t="s">
        <v>556</v>
      </c>
      <c r="H11" s="28"/>
      <c r="I11" s="11"/>
      <c r="J11" s="7" t="s">
        <v>371</v>
      </c>
      <c r="K11" s="83"/>
      <c r="L11" s="83"/>
      <c r="M11" s="87"/>
      <c r="N11" s="83"/>
      <c r="O11" s="83"/>
      <c r="P11" s="83"/>
      <c r="Q11" s="83"/>
      <c r="R11" s="83"/>
      <c r="S11" s="98"/>
    </row>
    <row r="12" spans="1:19" ht="71.25" customHeight="1" x14ac:dyDescent="0.4">
      <c r="A12" s="114" t="s">
        <v>2043</v>
      </c>
      <c r="B12" s="9" t="s">
        <v>478</v>
      </c>
      <c r="C12" s="36">
        <v>44853</v>
      </c>
      <c r="D12" s="7" t="s">
        <v>365</v>
      </c>
      <c r="E12" s="10">
        <v>10987000</v>
      </c>
      <c r="F12" s="10">
        <v>8560000</v>
      </c>
      <c r="G12" s="28" t="s">
        <v>556</v>
      </c>
      <c r="H12" s="137">
        <v>60</v>
      </c>
      <c r="I12" s="11">
        <v>10</v>
      </c>
      <c r="J12" s="7" t="s">
        <v>171</v>
      </c>
      <c r="K12" s="7"/>
      <c r="L12" s="7"/>
      <c r="M12" s="8"/>
      <c r="N12" s="7"/>
      <c r="O12" s="7"/>
      <c r="P12" s="7"/>
      <c r="Q12" s="7"/>
      <c r="R12" s="7"/>
      <c r="S12" s="115"/>
    </row>
    <row r="13" spans="1:19" ht="71.25" customHeight="1" x14ac:dyDescent="0.4">
      <c r="A13" s="114" t="s">
        <v>2003</v>
      </c>
      <c r="B13" s="9" t="s">
        <v>478</v>
      </c>
      <c r="C13" s="36">
        <v>44812</v>
      </c>
      <c r="D13" s="7" t="s">
        <v>365</v>
      </c>
      <c r="E13" s="10"/>
      <c r="F13" s="526" t="s">
        <v>2387</v>
      </c>
      <c r="G13" s="28" t="s">
        <v>556</v>
      </c>
      <c r="H13" s="137">
        <v>2.2599999999999998</v>
      </c>
      <c r="I13" s="11"/>
      <c r="J13" s="8" t="s">
        <v>1003</v>
      </c>
      <c r="K13" s="7"/>
      <c r="L13" s="7"/>
      <c r="M13" s="8"/>
      <c r="N13" s="7"/>
      <c r="O13" s="7"/>
      <c r="P13" s="7"/>
      <c r="Q13" s="7"/>
      <c r="R13" s="7"/>
      <c r="S13" s="115"/>
    </row>
    <row r="14" spans="1:19" ht="71.25" customHeight="1" x14ac:dyDescent="0.4">
      <c r="A14" s="99" t="s">
        <v>1114</v>
      </c>
      <c r="B14" s="2" t="s">
        <v>478</v>
      </c>
      <c r="C14" s="35">
        <v>44882</v>
      </c>
      <c r="D14" s="3" t="s">
        <v>1115</v>
      </c>
      <c r="E14" s="4"/>
      <c r="F14" s="4">
        <v>3900000</v>
      </c>
      <c r="G14" s="27" t="s">
        <v>516</v>
      </c>
      <c r="H14" s="27"/>
      <c r="I14" s="5"/>
      <c r="J14" s="3"/>
      <c r="K14" s="3"/>
      <c r="L14" s="3"/>
      <c r="M14" s="6"/>
      <c r="N14" s="3"/>
      <c r="O14" s="3"/>
      <c r="P14" s="3"/>
      <c r="Q14" s="3"/>
      <c r="R14" s="3"/>
      <c r="S14" s="100"/>
    </row>
    <row r="15" spans="1:19" ht="71.25" customHeight="1" x14ac:dyDescent="0.4">
      <c r="A15" s="99" t="s">
        <v>1116</v>
      </c>
      <c r="B15" s="2" t="s">
        <v>478</v>
      </c>
      <c r="C15" s="35">
        <v>44867</v>
      </c>
      <c r="D15" s="3" t="s">
        <v>1117</v>
      </c>
      <c r="E15" s="4"/>
      <c r="F15" s="4">
        <v>2200000</v>
      </c>
      <c r="G15" s="27" t="s">
        <v>556</v>
      </c>
      <c r="H15" s="27"/>
      <c r="I15" s="5"/>
      <c r="J15" s="3"/>
      <c r="K15" s="3"/>
      <c r="L15" s="3"/>
      <c r="M15" s="6"/>
      <c r="N15" s="3"/>
      <c r="O15" s="3"/>
      <c r="P15" s="3"/>
      <c r="Q15" s="3"/>
      <c r="R15" s="3"/>
      <c r="S15" s="100"/>
    </row>
    <row r="16" spans="1:19" ht="71.25" customHeight="1" x14ac:dyDescent="0.4">
      <c r="A16" s="99" t="s">
        <v>1118</v>
      </c>
      <c r="B16" s="2" t="s">
        <v>478</v>
      </c>
      <c r="C16" s="35">
        <v>44831</v>
      </c>
      <c r="D16" s="3" t="s">
        <v>1119</v>
      </c>
      <c r="E16" s="4">
        <v>4530000</v>
      </c>
      <c r="F16" s="4">
        <v>3732267</v>
      </c>
      <c r="G16" s="27" t="s">
        <v>556</v>
      </c>
      <c r="H16" s="122"/>
      <c r="I16" s="5"/>
      <c r="J16" s="3"/>
      <c r="K16" s="3"/>
      <c r="L16" s="3"/>
      <c r="M16" s="6"/>
      <c r="N16" s="3"/>
      <c r="O16" s="3"/>
      <c r="P16" s="3"/>
      <c r="Q16" s="3"/>
      <c r="R16" s="3"/>
      <c r="S16" s="100"/>
    </row>
    <row r="17" spans="1:19" ht="71.25" customHeight="1" x14ac:dyDescent="0.4">
      <c r="A17" s="99" t="s">
        <v>1118</v>
      </c>
      <c r="B17" s="2" t="s">
        <v>935</v>
      </c>
      <c r="C17" s="35">
        <v>44832</v>
      </c>
      <c r="D17" s="3" t="s">
        <v>1119</v>
      </c>
      <c r="E17" s="4"/>
      <c r="F17" s="4">
        <v>2420000</v>
      </c>
      <c r="G17" s="27" t="s">
        <v>556</v>
      </c>
      <c r="H17" s="122"/>
      <c r="I17" s="5"/>
      <c r="J17" s="3" t="s">
        <v>325</v>
      </c>
      <c r="K17" s="3"/>
      <c r="L17" s="3"/>
      <c r="M17" s="6"/>
      <c r="N17" s="3"/>
      <c r="O17" s="3"/>
      <c r="P17" s="3"/>
      <c r="Q17" s="3"/>
      <c r="R17" s="3"/>
      <c r="S17" s="100"/>
    </row>
    <row r="18" spans="1:19" ht="71.25" customHeight="1" x14ac:dyDescent="0.4">
      <c r="A18" s="99" t="s">
        <v>1121</v>
      </c>
      <c r="B18" s="2" t="s">
        <v>935</v>
      </c>
      <c r="C18" s="35">
        <v>44775</v>
      </c>
      <c r="D18" s="3" t="s">
        <v>1122</v>
      </c>
      <c r="E18" s="4">
        <v>1073600</v>
      </c>
      <c r="F18" s="4">
        <v>990000</v>
      </c>
      <c r="G18" s="27" t="s">
        <v>1123</v>
      </c>
      <c r="H18" s="122"/>
      <c r="I18" s="5"/>
      <c r="J18" s="3" t="s">
        <v>325</v>
      </c>
      <c r="K18" s="3"/>
      <c r="L18" s="3"/>
      <c r="M18" s="6"/>
      <c r="N18" s="3"/>
      <c r="O18" s="3"/>
      <c r="P18" s="3"/>
      <c r="Q18" s="3"/>
      <c r="R18" s="3"/>
      <c r="S18" s="100"/>
    </row>
    <row r="19" spans="1:19" ht="64.5" customHeight="1" x14ac:dyDescent="0.4">
      <c r="A19" s="99" t="s">
        <v>996</v>
      </c>
      <c r="B19" s="2" t="s">
        <v>478</v>
      </c>
      <c r="C19" s="35">
        <v>44755</v>
      </c>
      <c r="D19" s="3" t="s">
        <v>1120</v>
      </c>
      <c r="E19" s="4">
        <v>6090000</v>
      </c>
      <c r="F19" s="4">
        <v>5990000</v>
      </c>
      <c r="G19" s="27" t="s">
        <v>556</v>
      </c>
      <c r="H19" s="122"/>
      <c r="I19" s="18"/>
      <c r="J19" s="3" t="s">
        <v>325</v>
      </c>
      <c r="K19" s="3"/>
      <c r="L19" s="3"/>
      <c r="M19" s="6"/>
      <c r="N19" s="3"/>
      <c r="O19" s="3"/>
      <c r="P19" s="3"/>
      <c r="Q19" s="3"/>
      <c r="R19" s="3"/>
      <c r="S19" s="100"/>
    </row>
    <row r="20" spans="1:19" ht="53.25" customHeight="1" x14ac:dyDescent="0.4">
      <c r="A20" s="99" t="s">
        <v>1005</v>
      </c>
      <c r="B20" s="2" t="s">
        <v>935</v>
      </c>
      <c r="C20" s="35">
        <v>44803</v>
      </c>
      <c r="D20" s="3" t="s">
        <v>1006</v>
      </c>
      <c r="E20" s="4">
        <v>17677000</v>
      </c>
      <c r="F20" s="4">
        <v>12170000</v>
      </c>
      <c r="G20" s="27" t="s">
        <v>556</v>
      </c>
      <c r="H20" s="122">
        <v>45.4</v>
      </c>
      <c r="I20" s="5">
        <v>18</v>
      </c>
      <c r="J20" s="3" t="s">
        <v>171</v>
      </c>
      <c r="K20" s="3"/>
      <c r="L20" s="3"/>
      <c r="M20" s="6"/>
      <c r="N20" s="3"/>
      <c r="O20" s="3"/>
      <c r="P20" s="3"/>
      <c r="Q20" s="3"/>
      <c r="R20" s="3"/>
      <c r="S20" s="100"/>
    </row>
    <row r="21" spans="1:19" ht="62.25" customHeight="1" thickBot="1" x14ac:dyDescent="0.45">
      <c r="A21" s="185" t="s">
        <v>992</v>
      </c>
      <c r="B21" s="186" t="s">
        <v>935</v>
      </c>
      <c r="C21" s="187">
        <v>44875</v>
      </c>
      <c r="D21" s="188" t="s">
        <v>1007</v>
      </c>
      <c r="E21" s="189"/>
      <c r="F21" s="189">
        <v>4826800</v>
      </c>
      <c r="G21" s="190" t="s">
        <v>546</v>
      </c>
      <c r="H21" s="251">
        <v>3.2</v>
      </c>
      <c r="I21" s="191">
        <v>3</v>
      </c>
      <c r="J21" s="188" t="s">
        <v>171</v>
      </c>
      <c r="K21" s="3"/>
      <c r="L21" s="3"/>
      <c r="M21" s="6"/>
      <c r="N21" s="3"/>
      <c r="O21" s="3"/>
      <c r="P21" s="3"/>
      <c r="Q21" s="3"/>
      <c r="R21" s="3"/>
      <c r="S21" s="100"/>
    </row>
    <row r="22" spans="1:19" ht="62.25" customHeight="1" thickTop="1" thickBot="1" x14ac:dyDescent="0.45">
      <c r="A22" s="358" t="s">
        <v>2040</v>
      </c>
      <c r="B22" s="716">
        <v>9</v>
      </c>
      <c r="C22" s="716"/>
      <c r="D22" s="717"/>
      <c r="E22" s="714">
        <f>SUM(F11:F21)</f>
        <v>50112067</v>
      </c>
      <c r="F22" s="715"/>
      <c r="G22" s="387"/>
      <c r="H22" s="345">
        <f>SUM(H11:H21)</f>
        <v>110.86</v>
      </c>
      <c r="I22" s="345">
        <f>SUM(I11:I21)</f>
        <v>31</v>
      </c>
      <c r="J22" s="382"/>
      <c r="K22" s="3"/>
      <c r="L22" s="3"/>
      <c r="M22" s="6"/>
      <c r="N22" s="3"/>
      <c r="O22" s="3"/>
      <c r="P22" s="3"/>
      <c r="Q22" s="3"/>
      <c r="R22" s="3"/>
      <c r="S22" s="100"/>
    </row>
    <row r="23" spans="1:19" ht="62.25" customHeight="1" thickTop="1" x14ac:dyDescent="0.4">
      <c r="A23" s="114" t="s">
        <v>992</v>
      </c>
      <c r="B23" s="9" t="s">
        <v>480</v>
      </c>
      <c r="C23" s="36">
        <v>44406</v>
      </c>
      <c r="D23" s="7" t="s">
        <v>993</v>
      </c>
      <c r="E23" s="10"/>
      <c r="F23" s="10">
        <v>5032500</v>
      </c>
      <c r="G23" s="28" t="s">
        <v>516</v>
      </c>
      <c r="H23" s="137">
        <v>3.9</v>
      </c>
      <c r="I23" s="11">
        <v>2</v>
      </c>
      <c r="J23" s="7" t="s">
        <v>171</v>
      </c>
      <c r="K23" s="3"/>
      <c r="L23" s="3"/>
      <c r="M23" s="6"/>
      <c r="N23" s="3"/>
      <c r="O23" s="3"/>
      <c r="P23" s="3"/>
      <c r="Q23" s="3"/>
      <c r="R23" s="3"/>
      <c r="S23" s="100"/>
    </row>
    <row r="24" spans="1:19" ht="62.25" customHeight="1" x14ac:dyDescent="0.4">
      <c r="A24" s="99" t="s">
        <v>1116</v>
      </c>
      <c r="B24" s="2" t="s">
        <v>480</v>
      </c>
      <c r="C24" s="35">
        <v>44546</v>
      </c>
      <c r="D24" s="3" t="s">
        <v>1124</v>
      </c>
      <c r="E24" s="4"/>
      <c r="F24" s="4">
        <v>2500000</v>
      </c>
      <c r="G24" s="27" t="s">
        <v>556</v>
      </c>
      <c r="H24" s="122"/>
      <c r="I24" s="18"/>
      <c r="J24" s="3"/>
      <c r="K24" s="3"/>
      <c r="L24" s="3"/>
      <c r="M24" s="6"/>
      <c r="N24" s="3"/>
      <c r="O24" s="3"/>
      <c r="P24" s="3"/>
      <c r="Q24" s="3"/>
      <c r="R24" s="3"/>
      <c r="S24" s="100"/>
    </row>
    <row r="25" spans="1:19" ht="62.25" customHeight="1" x14ac:dyDescent="0.4">
      <c r="A25" s="99" t="s">
        <v>1018</v>
      </c>
      <c r="B25" s="2" t="s">
        <v>480</v>
      </c>
      <c r="C25" s="35">
        <v>44267</v>
      </c>
      <c r="D25" s="3" t="s">
        <v>1020</v>
      </c>
      <c r="E25" s="4"/>
      <c r="F25" s="4">
        <v>150000000</v>
      </c>
      <c r="G25" s="27" t="s">
        <v>556</v>
      </c>
      <c r="H25" s="122">
        <v>1225.48</v>
      </c>
      <c r="I25" s="18"/>
      <c r="J25" s="3" t="s">
        <v>303</v>
      </c>
      <c r="K25" s="3"/>
      <c r="L25" s="3"/>
      <c r="M25" s="6"/>
      <c r="N25" s="3"/>
      <c r="O25" s="3"/>
      <c r="P25" s="3"/>
      <c r="Q25" s="3"/>
      <c r="R25" s="3"/>
      <c r="S25" s="100"/>
    </row>
    <row r="26" spans="1:19" ht="62.25" customHeight="1" x14ac:dyDescent="0.4">
      <c r="A26" s="99" t="s">
        <v>1018</v>
      </c>
      <c r="B26" s="2" t="s">
        <v>480</v>
      </c>
      <c r="C26" s="35">
        <v>44267</v>
      </c>
      <c r="D26" s="3" t="s">
        <v>1126</v>
      </c>
      <c r="E26" s="4">
        <v>127580000</v>
      </c>
      <c r="F26" s="4">
        <v>106000000</v>
      </c>
      <c r="G26" s="27" t="s">
        <v>556</v>
      </c>
      <c r="H26" s="122">
        <v>999.15</v>
      </c>
      <c r="I26" s="18"/>
      <c r="J26" s="3" t="s">
        <v>303</v>
      </c>
      <c r="K26" s="3"/>
      <c r="L26" s="3"/>
      <c r="M26" s="6"/>
      <c r="N26" s="3"/>
      <c r="O26" s="3"/>
      <c r="P26" s="3"/>
      <c r="Q26" s="3"/>
      <c r="R26" s="3"/>
      <c r="S26" s="100"/>
    </row>
    <row r="27" spans="1:19" ht="62.25" customHeight="1" x14ac:dyDescent="0.4">
      <c r="A27" s="99" t="s">
        <v>1125</v>
      </c>
      <c r="B27" s="2" t="s">
        <v>480</v>
      </c>
      <c r="C27" s="35">
        <v>44398</v>
      </c>
      <c r="D27" s="3" t="s">
        <v>0</v>
      </c>
      <c r="E27" s="4"/>
      <c r="F27" s="4">
        <v>10500000</v>
      </c>
      <c r="G27" s="27" t="s">
        <v>556</v>
      </c>
      <c r="H27" s="122"/>
      <c r="I27" s="18"/>
      <c r="J27" s="3" t="s">
        <v>371</v>
      </c>
      <c r="K27" s="3"/>
      <c r="L27" s="3"/>
      <c r="M27" s="6"/>
      <c r="N27" s="3"/>
      <c r="O27" s="3"/>
      <c r="P27" s="3"/>
      <c r="Q27" s="3"/>
      <c r="R27" s="3"/>
      <c r="S27" s="100"/>
    </row>
    <row r="28" spans="1:19" ht="53.25" customHeight="1" x14ac:dyDescent="0.4">
      <c r="A28" s="99" t="s">
        <v>994</v>
      </c>
      <c r="B28" s="2" t="s">
        <v>480</v>
      </c>
      <c r="C28" s="35">
        <v>44407</v>
      </c>
      <c r="D28" s="3" t="s">
        <v>995</v>
      </c>
      <c r="E28" s="4">
        <v>9030000</v>
      </c>
      <c r="F28" s="4">
        <v>7224000</v>
      </c>
      <c r="G28" s="27" t="s">
        <v>556</v>
      </c>
      <c r="H28" s="122"/>
      <c r="I28" s="18"/>
      <c r="J28" s="3" t="s">
        <v>371</v>
      </c>
      <c r="K28" s="3"/>
      <c r="L28" s="3"/>
      <c r="M28" s="6"/>
      <c r="N28" s="3"/>
      <c r="O28" s="3"/>
      <c r="P28" s="3"/>
      <c r="Q28" s="3"/>
      <c r="R28" s="3"/>
      <c r="S28" s="100"/>
    </row>
    <row r="29" spans="1:19" ht="53.25" customHeight="1" x14ac:dyDescent="0.4">
      <c r="A29" s="99" t="s">
        <v>996</v>
      </c>
      <c r="B29" s="2" t="s">
        <v>480</v>
      </c>
      <c r="C29" s="35">
        <v>44433</v>
      </c>
      <c r="D29" s="3" t="s">
        <v>997</v>
      </c>
      <c r="E29" s="4">
        <v>4215000</v>
      </c>
      <c r="F29" s="4">
        <v>4000000</v>
      </c>
      <c r="G29" s="27" t="s">
        <v>556</v>
      </c>
      <c r="H29" s="122"/>
      <c r="I29" s="18"/>
      <c r="J29" s="3" t="s">
        <v>325</v>
      </c>
      <c r="K29" s="3"/>
      <c r="L29" s="3"/>
      <c r="M29" s="6"/>
      <c r="N29" s="3"/>
      <c r="O29" s="3"/>
      <c r="P29" s="3"/>
      <c r="Q29" s="3"/>
      <c r="R29" s="3"/>
      <c r="S29" s="100"/>
    </row>
    <row r="30" spans="1:19" ht="53.25" customHeight="1" x14ac:dyDescent="0.4">
      <c r="A30" s="105" t="s">
        <v>998</v>
      </c>
      <c r="B30" s="2" t="s">
        <v>966</v>
      </c>
      <c r="C30" s="35">
        <v>44435</v>
      </c>
      <c r="D30" s="6" t="s">
        <v>999</v>
      </c>
      <c r="E30" s="4"/>
      <c r="F30" s="4">
        <v>2000000</v>
      </c>
      <c r="G30" s="37" t="s">
        <v>1000</v>
      </c>
      <c r="H30" s="135">
        <v>1.5</v>
      </c>
      <c r="I30" s="18"/>
      <c r="J30" s="3" t="s">
        <v>171</v>
      </c>
      <c r="K30" s="3"/>
      <c r="L30" s="3"/>
      <c r="M30" s="6"/>
      <c r="N30" s="3"/>
      <c r="O30" s="3"/>
      <c r="P30" s="3"/>
      <c r="Q30" s="3"/>
      <c r="R30" s="3"/>
      <c r="S30" s="100"/>
    </row>
    <row r="31" spans="1:19" ht="53.25" customHeight="1" x14ac:dyDescent="0.4">
      <c r="A31" s="99" t="s">
        <v>1001</v>
      </c>
      <c r="B31" s="2" t="s">
        <v>966</v>
      </c>
      <c r="C31" s="35">
        <v>44487</v>
      </c>
      <c r="D31" s="3" t="s">
        <v>0</v>
      </c>
      <c r="E31" s="4">
        <v>12500000</v>
      </c>
      <c r="F31" s="4">
        <v>5900000</v>
      </c>
      <c r="G31" s="27" t="s">
        <v>542</v>
      </c>
      <c r="H31" s="122"/>
      <c r="I31" s="18"/>
      <c r="J31" s="3" t="s">
        <v>371</v>
      </c>
      <c r="K31" s="3"/>
      <c r="L31" s="3"/>
      <c r="M31" s="6"/>
      <c r="N31" s="3"/>
      <c r="O31" s="3"/>
      <c r="P31" s="3"/>
      <c r="Q31" s="3"/>
      <c r="R31" s="3"/>
      <c r="S31" s="100"/>
    </row>
    <row r="32" spans="1:19" ht="102" customHeight="1" thickBot="1" x14ac:dyDescent="0.45">
      <c r="A32" s="185" t="s">
        <v>1002</v>
      </c>
      <c r="B32" s="186" t="s">
        <v>966</v>
      </c>
      <c r="C32" s="187">
        <v>44519</v>
      </c>
      <c r="D32" s="188" t="s">
        <v>962</v>
      </c>
      <c r="E32" s="189">
        <v>4500000</v>
      </c>
      <c r="F32" s="189"/>
      <c r="G32" s="190" t="s">
        <v>556</v>
      </c>
      <c r="H32" s="251">
        <v>14.8</v>
      </c>
      <c r="I32" s="306"/>
      <c r="J32" s="253" t="s">
        <v>1003</v>
      </c>
      <c r="K32" s="3"/>
      <c r="L32" s="3"/>
      <c r="M32" s="6"/>
      <c r="N32" s="3"/>
      <c r="O32" s="3"/>
      <c r="P32" s="3"/>
      <c r="Q32" s="3"/>
      <c r="R32" s="3"/>
      <c r="S32" s="100"/>
    </row>
    <row r="33" spans="1:19" ht="102" customHeight="1" thickTop="1" thickBot="1" x14ac:dyDescent="0.45">
      <c r="A33" s="330" t="s">
        <v>2040</v>
      </c>
      <c r="B33" s="701">
        <v>10</v>
      </c>
      <c r="C33" s="701"/>
      <c r="D33" s="702"/>
      <c r="E33" s="705">
        <f>SUM(F23:F31,E32)</f>
        <v>297656500</v>
      </c>
      <c r="F33" s="706"/>
      <c r="G33" s="381"/>
      <c r="H33" s="345">
        <f>SUM(H23:H32)</f>
        <v>2244.8300000000004</v>
      </c>
      <c r="I33" s="345">
        <f>SUM(I23:I32)</f>
        <v>2</v>
      </c>
      <c r="J33" s="388"/>
      <c r="K33" s="3"/>
      <c r="L33" s="3"/>
      <c r="M33" s="6"/>
      <c r="N33" s="3"/>
      <c r="O33" s="3"/>
      <c r="P33" s="3"/>
      <c r="Q33" s="3"/>
      <c r="R33" s="3"/>
      <c r="S33" s="100"/>
    </row>
    <row r="34" spans="1:19" ht="114.75" customHeight="1" thickTop="1" x14ac:dyDescent="0.4">
      <c r="A34" s="114" t="s">
        <v>2069</v>
      </c>
      <c r="B34" s="9" t="s">
        <v>141</v>
      </c>
      <c r="C34" s="36">
        <v>43860</v>
      </c>
      <c r="D34" s="7" t="s">
        <v>409</v>
      </c>
      <c r="E34" s="10"/>
      <c r="F34" s="10">
        <v>4500000</v>
      </c>
      <c r="G34" s="28" t="s">
        <v>386</v>
      </c>
      <c r="H34" s="137"/>
      <c r="I34" s="39"/>
      <c r="J34" s="7" t="s">
        <v>371</v>
      </c>
      <c r="K34" s="3" t="s">
        <v>408</v>
      </c>
      <c r="L34" s="3"/>
      <c r="M34" s="6"/>
      <c r="N34" s="3"/>
      <c r="O34" s="3"/>
      <c r="P34" s="3"/>
      <c r="Q34" s="3"/>
      <c r="R34" s="3"/>
      <c r="S34" s="100"/>
    </row>
    <row r="35" spans="1:19" ht="114.75" customHeight="1" x14ac:dyDescent="0.4">
      <c r="A35" s="99" t="s">
        <v>1118</v>
      </c>
      <c r="B35" s="2" t="s">
        <v>141</v>
      </c>
      <c r="C35" s="35">
        <v>44084</v>
      </c>
      <c r="D35" s="3" t="s">
        <v>0</v>
      </c>
      <c r="E35" s="4">
        <v>2950000</v>
      </c>
      <c r="F35" s="4">
        <v>2425000</v>
      </c>
      <c r="G35" s="27" t="s">
        <v>386</v>
      </c>
      <c r="H35" s="122"/>
      <c r="I35" s="18"/>
      <c r="J35" s="3"/>
      <c r="K35" s="3"/>
      <c r="L35" s="3"/>
      <c r="M35" s="6"/>
      <c r="N35" s="3"/>
      <c r="O35" s="3"/>
      <c r="P35" s="3"/>
      <c r="Q35" s="3"/>
      <c r="R35" s="3"/>
      <c r="S35" s="100"/>
    </row>
    <row r="36" spans="1:19" ht="114.75" customHeight="1" x14ac:dyDescent="0.4">
      <c r="A36" s="99" t="s">
        <v>1133</v>
      </c>
      <c r="B36" s="2" t="s">
        <v>558</v>
      </c>
      <c r="C36" s="35">
        <v>44120</v>
      </c>
      <c r="D36" s="3" t="s">
        <v>1134</v>
      </c>
      <c r="E36" s="4">
        <v>1857000</v>
      </c>
      <c r="F36" s="4">
        <v>1800000</v>
      </c>
      <c r="G36" s="27" t="s">
        <v>386</v>
      </c>
      <c r="H36" s="122"/>
      <c r="I36" s="18"/>
      <c r="J36" s="3" t="s">
        <v>325</v>
      </c>
      <c r="K36" s="3"/>
      <c r="L36" s="3"/>
      <c r="M36" s="6"/>
      <c r="N36" s="3"/>
      <c r="O36" s="3"/>
      <c r="P36" s="3"/>
      <c r="Q36" s="3"/>
      <c r="R36" s="3"/>
      <c r="S36" s="100"/>
    </row>
    <row r="37" spans="1:19" ht="114.75" customHeight="1" x14ac:dyDescent="0.4">
      <c r="A37" s="99" t="s">
        <v>1131</v>
      </c>
      <c r="B37" s="2" t="s">
        <v>558</v>
      </c>
      <c r="C37" s="35">
        <v>44126</v>
      </c>
      <c r="D37" s="3" t="s">
        <v>1132</v>
      </c>
      <c r="E37" s="4"/>
      <c r="F37" s="4">
        <v>4916000</v>
      </c>
      <c r="G37" s="27" t="s">
        <v>386</v>
      </c>
      <c r="H37" s="122">
        <v>5</v>
      </c>
      <c r="I37" s="5">
        <v>2</v>
      </c>
      <c r="J37" s="3" t="s">
        <v>171</v>
      </c>
      <c r="K37" s="3"/>
      <c r="L37" s="3"/>
      <c r="M37" s="6"/>
      <c r="N37" s="3"/>
      <c r="O37" s="3"/>
      <c r="P37" s="3"/>
      <c r="Q37" s="3"/>
      <c r="R37" s="3"/>
      <c r="S37" s="100"/>
    </row>
    <row r="38" spans="1:19" ht="114.75" customHeight="1" x14ac:dyDescent="0.4">
      <c r="A38" s="99" t="s">
        <v>1116</v>
      </c>
      <c r="B38" s="2" t="s">
        <v>141</v>
      </c>
      <c r="C38" s="35">
        <v>44047</v>
      </c>
      <c r="D38" s="3" t="s">
        <v>1137</v>
      </c>
      <c r="E38" s="4"/>
      <c r="F38" s="4">
        <v>1000000</v>
      </c>
      <c r="G38" s="27" t="s">
        <v>386</v>
      </c>
      <c r="H38" s="122"/>
      <c r="I38" s="5"/>
      <c r="J38" s="3" t="s">
        <v>371</v>
      </c>
      <c r="K38" s="3"/>
      <c r="L38" s="3"/>
      <c r="M38" s="6"/>
      <c r="N38" s="3"/>
      <c r="O38" s="3"/>
      <c r="P38" s="3"/>
      <c r="Q38" s="3"/>
      <c r="R38" s="3"/>
      <c r="S38" s="100"/>
    </row>
    <row r="39" spans="1:19" ht="114.75" customHeight="1" x14ac:dyDescent="0.4">
      <c r="A39" s="99" t="s">
        <v>1129</v>
      </c>
      <c r="B39" s="2" t="s">
        <v>141</v>
      </c>
      <c r="C39" s="35">
        <v>44111</v>
      </c>
      <c r="D39" s="3" t="s">
        <v>1135</v>
      </c>
      <c r="E39" s="4">
        <v>8613000</v>
      </c>
      <c r="F39" s="4">
        <v>6237649</v>
      </c>
      <c r="G39" s="27" t="s">
        <v>1136</v>
      </c>
      <c r="H39" s="122"/>
      <c r="I39" s="5"/>
      <c r="J39" s="3" t="s">
        <v>371</v>
      </c>
      <c r="K39" s="3"/>
      <c r="L39" s="3"/>
      <c r="M39" s="6"/>
      <c r="N39" s="3"/>
      <c r="O39" s="3"/>
      <c r="P39" s="3"/>
      <c r="Q39" s="3"/>
      <c r="R39" s="3"/>
      <c r="S39" s="100"/>
    </row>
    <row r="40" spans="1:19" ht="114.75" customHeight="1" x14ac:dyDescent="0.4">
      <c r="A40" s="99" t="s">
        <v>1129</v>
      </c>
      <c r="B40" s="2" t="s">
        <v>141</v>
      </c>
      <c r="C40" s="35">
        <v>44154</v>
      </c>
      <c r="D40" s="3" t="s">
        <v>1130</v>
      </c>
      <c r="E40" s="4">
        <v>5951000</v>
      </c>
      <c r="F40" s="4">
        <v>5410000</v>
      </c>
      <c r="G40" s="27" t="s">
        <v>810</v>
      </c>
      <c r="H40" s="122">
        <v>2.67</v>
      </c>
      <c r="I40" s="5">
        <v>3</v>
      </c>
      <c r="J40" s="3" t="s">
        <v>371</v>
      </c>
      <c r="K40" s="3"/>
      <c r="L40" s="3"/>
      <c r="M40" s="6"/>
      <c r="N40" s="3"/>
      <c r="O40" s="3"/>
      <c r="P40" s="3"/>
      <c r="Q40" s="3"/>
      <c r="R40" s="3"/>
      <c r="S40" s="100"/>
    </row>
    <row r="41" spans="1:19" ht="114.75" customHeight="1" x14ac:dyDescent="0.4">
      <c r="A41" s="99" t="s">
        <v>1018</v>
      </c>
      <c r="B41" s="2" t="s">
        <v>141</v>
      </c>
      <c r="C41" s="35">
        <v>43966</v>
      </c>
      <c r="D41" s="3" t="s">
        <v>1019</v>
      </c>
      <c r="E41" s="4">
        <v>82510000</v>
      </c>
      <c r="F41" s="4">
        <v>68500000</v>
      </c>
      <c r="G41" s="27" t="s">
        <v>658</v>
      </c>
      <c r="H41" s="122">
        <v>654.79999999999995</v>
      </c>
      <c r="I41" s="18"/>
      <c r="J41" s="3" t="s">
        <v>303</v>
      </c>
      <c r="K41" s="3"/>
      <c r="L41" s="3"/>
      <c r="M41" s="6"/>
      <c r="N41" s="3"/>
      <c r="O41" s="3"/>
      <c r="P41" s="3"/>
      <c r="Q41" s="3"/>
      <c r="R41" s="3"/>
      <c r="S41" s="100"/>
    </row>
    <row r="42" spans="1:19" ht="114.75" customHeight="1" x14ac:dyDescent="0.4">
      <c r="A42" s="99" t="s">
        <v>1018</v>
      </c>
      <c r="B42" s="2" t="s">
        <v>141</v>
      </c>
      <c r="C42" s="35">
        <v>43966</v>
      </c>
      <c r="D42" s="3" t="s">
        <v>1138</v>
      </c>
      <c r="E42" s="4">
        <v>74350000</v>
      </c>
      <c r="F42" s="4">
        <v>60600000</v>
      </c>
      <c r="G42" s="27" t="s">
        <v>386</v>
      </c>
      <c r="H42" s="122">
        <v>585</v>
      </c>
      <c r="I42" s="18"/>
      <c r="J42" s="3" t="s">
        <v>303</v>
      </c>
      <c r="K42" s="3"/>
      <c r="L42" s="3"/>
      <c r="M42" s="6"/>
      <c r="N42" s="3"/>
      <c r="O42" s="3"/>
      <c r="P42" s="3"/>
      <c r="Q42" s="3"/>
      <c r="R42" s="3"/>
      <c r="S42" s="100"/>
    </row>
    <row r="43" spans="1:19" ht="114.75" customHeight="1" x14ac:dyDescent="0.4">
      <c r="A43" s="99" t="s">
        <v>1127</v>
      </c>
      <c r="B43" s="2" t="s">
        <v>558</v>
      </c>
      <c r="C43" s="35">
        <v>44878</v>
      </c>
      <c r="D43" s="3" t="s">
        <v>1128</v>
      </c>
      <c r="E43" s="4">
        <v>7840000</v>
      </c>
      <c r="F43" s="4">
        <v>6280000</v>
      </c>
      <c r="G43" s="27" t="s">
        <v>419</v>
      </c>
      <c r="H43" s="122"/>
      <c r="I43" s="18"/>
      <c r="J43" s="3" t="s">
        <v>371</v>
      </c>
      <c r="K43" s="3"/>
      <c r="L43" s="3"/>
      <c r="M43" s="6"/>
      <c r="N43" s="3"/>
      <c r="O43" s="3"/>
      <c r="P43" s="3"/>
      <c r="Q43" s="3"/>
      <c r="R43" s="3"/>
      <c r="S43" s="100"/>
    </row>
    <row r="44" spans="1:19" ht="53.25" customHeight="1" x14ac:dyDescent="0.4">
      <c r="A44" s="99" t="s">
        <v>1008</v>
      </c>
      <c r="B44" s="2" t="s">
        <v>558</v>
      </c>
      <c r="C44" s="35">
        <v>44185</v>
      </c>
      <c r="D44" s="3" t="s">
        <v>365</v>
      </c>
      <c r="E44" s="4">
        <v>4916000</v>
      </c>
      <c r="F44" s="4"/>
      <c r="G44" s="27" t="s">
        <v>386</v>
      </c>
      <c r="H44" s="122">
        <v>17.8</v>
      </c>
      <c r="I44" s="18"/>
      <c r="J44" s="6" t="s">
        <v>1003</v>
      </c>
      <c r="K44" s="3"/>
      <c r="L44" s="3"/>
      <c r="M44" s="6"/>
      <c r="N44" s="3"/>
      <c r="O44" s="3"/>
      <c r="P44" s="3"/>
      <c r="Q44" s="3"/>
      <c r="R44" s="3"/>
      <c r="S44" s="100"/>
    </row>
    <row r="45" spans="1:19" ht="53.25" customHeight="1" thickBot="1" x14ac:dyDescent="0.45">
      <c r="A45" s="185" t="s">
        <v>1009</v>
      </c>
      <c r="B45" s="186" t="s">
        <v>558</v>
      </c>
      <c r="C45" s="187">
        <v>44169</v>
      </c>
      <c r="D45" s="188" t="s">
        <v>1010</v>
      </c>
      <c r="E45" s="189"/>
      <c r="F45" s="189">
        <v>1820000</v>
      </c>
      <c r="G45" s="190" t="s">
        <v>1000</v>
      </c>
      <c r="H45" s="251">
        <v>0.75</v>
      </c>
      <c r="I45" s="191"/>
      <c r="J45" s="188" t="s">
        <v>171</v>
      </c>
      <c r="K45" s="3"/>
      <c r="L45" s="3"/>
      <c r="M45" s="6"/>
      <c r="N45" s="3"/>
      <c r="O45" s="3"/>
      <c r="P45" s="3"/>
      <c r="Q45" s="3"/>
      <c r="R45" s="3"/>
      <c r="S45" s="100"/>
    </row>
    <row r="46" spans="1:19" ht="53.25" customHeight="1" thickTop="1" thickBot="1" x14ac:dyDescent="0.45">
      <c r="A46" s="330" t="s">
        <v>2040</v>
      </c>
      <c r="B46" s="701">
        <v>12</v>
      </c>
      <c r="C46" s="701"/>
      <c r="D46" s="702"/>
      <c r="E46" s="705">
        <f>SUM(F34:F43,E44,F45)</f>
        <v>168404649</v>
      </c>
      <c r="F46" s="706"/>
      <c r="G46" s="381"/>
      <c r="H46" s="333">
        <f>SUM(H34:H45)</f>
        <v>1266.0199999999998</v>
      </c>
      <c r="I46" s="333">
        <f>SUM(I34:I45)</f>
        <v>5</v>
      </c>
      <c r="J46" s="382"/>
      <c r="K46" s="3"/>
      <c r="L46" s="3"/>
      <c r="M46" s="6"/>
      <c r="N46" s="3"/>
      <c r="O46" s="3"/>
      <c r="P46" s="3"/>
      <c r="Q46" s="3"/>
      <c r="R46" s="3"/>
      <c r="S46" s="100"/>
    </row>
    <row r="47" spans="1:19" ht="53.25" customHeight="1" thickTop="1" x14ac:dyDescent="0.4">
      <c r="A47" s="114" t="s">
        <v>1018</v>
      </c>
      <c r="B47" s="9" t="s">
        <v>117</v>
      </c>
      <c r="C47" s="36">
        <v>43965</v>
      </c>
      <c r="D47" s="8" t="s">
        <v>438</v>
      </c>
      <c r="E47" s="10"/>
      <c r="F47" s="10">
        <v>76500000</v>
      </c>
      <c r="G47" s="38" t="s">
        <v>386</v>
      </c>
      <c r="H47" s="138">
        <v>696.5</v>
      </c>
      <c r="I47" s="11"/>
      <c r="J47" s="7" t="s">
        <v>303</v>
      </c>
      <c r="K47" s="3" t="s">
        <v>399</v>
      </c>
      <c r="L47" s="3"/>
      <c r="M47" s="6"/>
      <c r="N47" s="3"/>
      <c r="O47" s="3"/>
      <c r="P47" s="3"/>
      <c r="Q47" s="3"/>
      <c r="R47" s="3"/>
      <c r="S47" s="100"/>
    </row>
    <row r="48" spans="1:19" ht="96" customHeight="1" x14ac:dyDescent="0.4">
      <c r="A48" s="99" t="s">
        <v>1018</v>
      </c>
      <c r="B48" s="2" t="s">
        <v>117</v>
      </c>
      <c r="C48" s="35">
        <v>43965</v>
      </c>
      <c r="D48" s="3" t="s">
        <v>437</v>
      </c>
      <c r="E48" s="4"/>
      <c r="F48" s="4">
        <v>85000000</v>
      </c>
      <c r="G48" s="37" t="s">
        <v>436</v>
      </c>
      <c r="H48" s="135">
        <v>793.8</v>
      </c>
      <c r="I48" s="18"/>
      <c r="J48" s="3" t="s">
        <v>303</v>
      </c>
      <c r="K48" s="3" t="s">
        <v>399</v>
      </c>
      <c r="L48" s="3"/>
      <c r="M48" s="6"/>
      <c r="N48" s="3"/>
      <c r="O48" s="3"/>
      <c r="P48" s="3"/>
      <c r="Q48" s="3"/>
      <c r="R48" s="3"/>
      <c r="S48" s="100"/>
    </row>
    <row r="49" spans="1:19" ht="96" customHeight="1" x14ac:dyDescent="0.4">
      <c r="A49" s="99" t="s">
        <v>434</v>
      </c>
      <c r="B49" s="2" t="s">
        <v>117</v>
      </c>
      <c r="C49" s="35">
        <v>44036</v>
      </c>
      <c r="D49" s="3" t="s">
        <v>1410</v>
      </c>
      <c r="E49" s="4">
        <v>25960000</v>
      </c>
      <c r="F49" s="4"/>
      <c r="G49" s="37"/>
      <c r="H49" s="135">
        <v>85.1</v>
      </c>
      <c r="I49" s="5">
        <v>24</v>
      </c>
      <c r="J49" s="3" t="s">
        <v>371</v>
      </c>
      <c r="K49" s="3"/>
      <c r="L49" s="3"/>
      <c r="M49" s="6"/>
      <c r="N49" s="3"/>
      <c r="O49" s="3"/>
      <c r="P49" s="3"/>
      <c r="Q49" s="3"/>
      <c r="R49" s="3"/>
      <c r="S49" s="100"/>
    </row>
    <row r="50" spans="1:19" ht="97.5" customHeight="1" x14ac:dyDescent="0.4">
      <c r="A50" s="99" t="s">
        <v>434</v>
      </c>
      <c r="B50" s="2" t="s">
        <v>117</v>
      </c>
      <c r="C50" s="35">
        <v>44024</v>
      </c>
      <c r="D50" s="3" t="s">
        <v>435</v>
      </c>
      <c r="E50" s="4">
        <v>19987000</v>
      </c>
      <c r="F50" s="4">
        <v>15580964</v>
      </c>
      <c r="G50" s="37" t="s">
        <v>419</v>
      </c>
      <c r="H50" s="135">
        <v>62.8</v>
      </c>
      <c r="I50" s="5">
        <v>18</v>
      </c>
      <c r="J50" s="3" t="s">
        <v>371</v>
      </c>
      <c r="K50" s="3" t="s">
        <v>432</v>
      </c>
      <c r="L50" s="3"/>
      <c r="M50" s="6"/>
      <c r="N50" s="3"/>
      <c r="O50" s="3"/>
      <c r="P50" s="3"/>
      <c r="Q50" s="3"/>
      <c r="R50" s="3"/>
      <c r="S50" s="100"/>
    </row>
    <row r="51" spans="1:19" ht="93" customHeight="1" x14ac:dyDescent="0.4">
      <c r="A51" s="99" t="s">
        <v>434</v>
      </c>
      <c r="B51" s="2" t="s">
        <v>117</v>
      </c>
      <c r="C51" s="35">
        <v>44024</v>
      </c>
      <c r="D51" s="3" t="s">
        <v>433</v>
      </c>
      <c r="E51" s="4">
        <v>23672000</v>
      </c>
      <c r="F51" s="4">
        <v>17000000</v>
      </c>
      <c r="G51" s="37" t="s">
        <v>386</v>
      </c>
      <c r="H51" s="135">
        <v>76.099999999999994</v>
      </c>
      <c r="I51" s="5">
        <v>22</v>
      </c>
      <c r="J51" s="3" t="s">
        <v>371</v>
      </c>
      <c r="K51" s="3" t="s">
        <v>432</v>
      </c>
      <c r="L51" s="3"/>
      <c r="M51" s="6"/>
      <c r="N51" s="3"/>
      <c r="O51" s="3"/>
      <c r="P51" s="3"/>
      <c r="Q51" s="3"/>
      <c r="R51" s="3"/>
      <c r="S51" s="100"/>
    </row>
    <row r="52" spans="1:19" ht="93" customHeight="1" x14ac:dyDescent="0.4">
      <c r="A52" s="99" t="s">
        <v>434</v>
      </c>
      <c r="B52" s="2" t="s">
        <v>117</v>
      </c>
      <c r="C52" s="35">
        <v>44024</v>
      </c>
      <c r="D52" s="3" t="s">
        <v>1411</v>
      </c>
      <c r="E52" s="4">
        <v>18315000</v>
      </c>
      <c r="F52" s="4"/>
      <c r="G52" s="37"/>
      <c r="H52" s="135">
        <v>57.3</v>
      </c>
      <c r="I52" s="5">
        <v>16</v>
      </c>
      <c r="J52" s="3" t="s">
        <v>371</v>
      </c>
      <c r="K52" s="3"/>
      <c r="L52" s="3"/>
      <c r="M52" s="6"/>
      <c r="N52" s="3"/>
      <c r="O52" s="3"/>
      <c r="P52" s="3"/>
      <c r="Q52" s="3"/>
      <c r="R52" s="3"/>
      <c r="S52" s="100"/>
    </row>
    <row r="53" spans="1:19" ht="93" customHeight="1" x14ac:dyDescent="0.4">
      <c r="A53" s="99" t="s">
        <v>434</v>
      </c>
      <c r="B53" s="2" t="s">
        <v>117</v>
      </c>
      <c r="C53" s="35">
        <v>44017</v>
      </c>
      <c r="D53" s="3" t="s">
        <v>1412</v>
      </c>
      <c r="E53" s="4">
        <v>30272000</v>
      </c>
      <c r="F53" s="4"/>
      <c r="G53" s="37"/>
      <c r="H53" s="135">
        <v>100</v>
      </c>
      <c r="I53" s="5">
        <v>29</v>
      </c>
      <c r="J53" s="3" t="s">
        <v>371</v>
      </c>
      <c r="K53" s="3"/>
      <c r="L53" s="3"/>
      <c r="M53" s="6"/>
      <c r="N53" s="3"/>
      <c r="O53" s="3"/>
      <c r="P53" s="3"/>
      <c r="Q53" s="3"/>
      <c r="R53" s="3"/>
      <c r="S53" s="100"/>
    </row>
    <row r="54" spans="1:19" ht="93" customHeight="1" x14ac:dyDescent="0.4">
      <c r="A54" s="99" t="s">
        <v>434</v>
      </c>
      <c r="B54" s="2" t="s">
        <v>117</v>
      </c>
      <c r="C54" s="35">
        <v>44008</v>
      </c>
      <c r="D54" s="3" t="s">
        <v>1413</v>
      </c>
      <c r="E54" s="4">
        <v>24486000</v>
      </c>
      <c r="F54" s="4"/>
      <c r="G54" s="37"/>
      <c r="H54" s="135">
        <v>78.8</v>
      </c>
      <c r="I54" s="5">
        <v>23</v>
      </c>
      <c r="J54" s="3" t="s">
        <v>371</v>
      </c>
      <c r="K54" s="3"/>
      <c r="L54" s="3"/>
      <c r="M54" s="6"/>
      <c r="N54" s="3"/>
      <c r="O54" s="3"/>
      <c r="P54" s="3"/>
      <c r="Q54" s="3"/>
      <c r="R54" s="3"/>
      <c r="S54" s="100"/>
    </row>
    <row r="55" spans="1:19" ht="94.5" customHeight="1" x14ac:dyDescent="0.4">
      <c r="A55" s="99" t="s">
        <v>431</v>
      </c>
      <c r="B55" s="2" t="s">
        <v>117</v>
      </c>
      <c r="C55" s="35">
        <v>44121</v>
      </c>
      <c r="D55" s="3" t="s">
        <v>430</v>
      </c>
      <c r="E55" s="4">
        <v>6006000</v>
      </c>
      <c r="F55" s="4">
        <v>4840000</v>
      </c>
      <c r="G55" s="37" t="s">
        <v>386</v>
      </c>
      <c r="H55" s="135">
        <v>20</v>
      </c>
      <c r="I55" s="18">
        <v>3</v>
      </c>
      <c r="J55" s="3" t="s">
        <v>171</v>
      </c>
      <c r="K55" s="3" t="s">
        <v>429</v>
      </c>
      <c r="L55" s="3"/>
      <c r="M55" s="6"/>
      <c r="N55" s="3"/>
      <c r="O55" s="3"/>
      <c r="P55" s="3"/>
      <c r="Q55" s="3"/>
      <c r="R55" s="3"/>
      <c r="S55" s="100"/>
    </row>
    <row r="56" spans="1:19" ht="53.25" customHeight="1" x14ac:dyDescent="0.4">
      <c r="A56" s="99" t="s">
        <v>428</v>
      </c>
      <c r="B56" s="2" t="s">
        <v>117</v>
      </c>
      <c r="C56" s="35">
        <v>44162</v>
      </c>
      <c r="D56" s="6" t="s">
        <v>427</v>
      </c>
      <c r="E56" s="4">
        <v>3967000</v>
      </c>
      <c r="F56" s="4">
        <v>1500000</v>
      </c>
      <c r="G56" s="37" t="s">
        <v>386</v>
      </c>
      <c r="H56" s="135"/>
      <c r="I56" s="18"/>
      <c r="J56" s="3" t="s">
        <v>371</v>
      </c>
      <c r="K56" s="3" t="s">
        <v>426</v>
      </c>
      <c r="L56" s="3"/>
      <c r="M56" s="6"/>
      <c r="N56" s="3"/>
      <c r="O56" s="3"/>
      <c r="P56" s="3"/>
      <c r="Q56" s="3"/>
      <c r="R56" s="3"/>
      <c r="S56" s="100"/>
    </row>
    <row r="57" spans="1:19" ht="53.25" customHeight="1" x14ac:dyDescent="0.4">
      <c r="A57" s="99" t="s">
        <v>2062</v>
      </c>
      <c r="B57" s="2" t="s">
        <v>117</v>
      </c>
      <c r="C57" s="35">
        <v>44029</v>
      </c>
      <c r="D57" s="3" t="s">
        <v>365</v>
      </c>
      <c r="E57" s="4"/>
      <c r="F57" s="4">
        <v>5900000</v>
      </c>
      <c r="G57" s="37" t="s">
        <v>386</v>
      </c>
      <c r="H57" s="135"/>
      <c r="I57" s="18"/>
      <c r="J57" s="3" t="s">
        <v>371</v>
      </c>
      <c r="K57" s="3" t="s">
        <v>425</v>
      </c>
      <c r="L57" s="3"/>
      <c r="M57" s="6"/>
      <c r="N57" s="3"/>
      <c r="O57" s="3"/>
      <c r="P57" s="3"/>
      <c r="Q57" s="3"/>
      <c r="R57" s="3"/>
      <c r="S57" s="100"/>
    </row>
    <row r="58" spans="1:19" ht="53.25" customHeight="1" x14ac:dyDescent="0.4">
      <c r="A58" s="99" t="s">
        <v>1009</v>
      </c>
      <c r="B58" s="2" t="s">
        <v>117</v>
      </c>
      <c r="C58" s="35">
        <v>43696</v>
      </c>
      <c r="D58" s="3" t="s">
        <v>1140</v>
      </c>
      <c r="E58" s="4"/>
      <c r="F58" s="4"/>
      <c r="G58" s="37"/>
      <c r="H58" s="135"/>
      <c r="I58" s="18"/>
      <c r="J58" s="3" t="s">
        <v>371</v>
      </c>
      <c r="K58" s="3"/>
      <c r="L58" s="3"/>
      <c r="M58" s="6"/>
      <c r="N58" s="3"/>
      <c r="O58" s="3"/>
      <c r="P58" s="3"/>
      <c r="Q58" s="3"/>
      <c r="R58" s="3"/>
      <c r="S58" s="100"/>
    </row>
    <row r="59" spans="1:19" ht="63" customHeight="1" x14ac:dyDescent="0.4">
      <c r="A59" s="99" t="s">
        <v>2067</v>
      </c>
      <c r="B59" s="2" t="s">
        <v>117</v>
      </c>
      <c r="C59" s="35" t="s">
        <v>422</v>
      </c>
      <c r="D59" s="3" t="s">
        <v>424</v>
      </c>
      <c r="E59" s="4"/>
      <c r="F59" s="4">
        <v>4536400</v>
      </c>
      <c r="G59" s="27" t="s">
        <v>386</v>
      </c>
      <c r="H59" s="122"/>
      <c r="I59" s="18"/>
      <c r="J59" s="3" t="s">
        <v>371</v>
      </c>
      <c r="K59" s="3" t="s">
        <v>423</v>
      </c>
      <c r="L59" s="3"/>
      <c r="M59" s="6"/>
      <c r="N59" s="3"/>
      <c r="O59" s="3"/>
      <c r="P59" s="3"/>
      <c r="Q59" s="3"/>
      <c r="R59" s="3"/>
      <c r="S59" s="100"/>
    </row>
    <row r="60" spans="1:19" ht="63.75" customHeight="1" x14ac:dyDescent="0.4">
      <c r="A60" s="99" t="s">
        <v>2068</v>
      </c>
      <c r="B60" s="2" t="s">
        <v>117</v>
      </c>
      <c r="C60" s="35" t="s">
        <v>422</v>
      </c>
      <c r="D60" s="3" t="s">
        <v>365</v>
      </c>
      <c r="E60" s="4">
        <v>4774000</v>
      </c>
      <c r="F60" s="4">
        <v>3564000</v>
      </c>
      <c r="G60" s="27" t="s">
        <v>386</v>
      </c>
      <c r="H60" s="122"/>
      <c r="I60" s="27"/>
      <c r="J60" s="3"/>
      <c r="K60" s="3" t="s">
        <v>421</v>
      </c>
      <c r="L60" s="3"/>
      <c r="M60" s="6"/>
      <c r="N60" s="3"/>
      <c r="O60" s="3"/>
      <c r="P60" s="3"/>
      <c r="Q60" s="3"/>
      <c r="R60" s="3"/>
      <c r="S60" s="100"/>
    </row>
    <row r="61" spans="1:19" ht="131.25" customHeight="1" x14ac:dyDescent="0.4">
      <c r="A61" s="99" t="s">
        <v>1127</v>
      </c>
      <c r="B61" s="2" t="s">
        <v>117</v>
      </c>
      <c r="C61" s="35">
        <v>44150</v>
      </c>
      <c r="D61" s="3" t="s">
        <v>420</v>
      </c>
      <c r="E61" s="4">
        <v>7240000</v>
      </c>
      <c r="F61" s="4">
        <v>5780000</v>
      </c>
      <c r="G61" s="27" t="s">
        <v>419</v>
      </c>
      <c r="H61" s="122"/>
      <c r="I61" s="18"/>
      <c r="J61" s="3" t="s">
        <v>371</v>
      </c>
      <c r="K61" s="3" t="s">
        <v>418</v>
      </c>
      <c r="L61" s="3"/>
      <c r="M61" s="6"/>
      <c r="N61" s="3"/>
      <c r="O61" s="3"/>
      <c r="P61" s="3"/>
      <c r="Q61" s="3"/>
      <c r="R61" s="3"/>
      <c r="S61" s="100"/>
    </row>
    <row r="62" spans="1:19" ht="131.25" customHeight="1" x14ac:dyDescent="0.4">
      <c r="A62" s="99" t="s">
        <v>1116</v>
      </c>
      <c r="B62" s="2" t="s">
        <v>893</v>
      </c>
      <c r="C62" s="35">
        <v>43871</v>
      </c>
      <c r="D62" s="3" t="s">
        <v>1139</v>
      </c>
      <c r="E62" s="4"/>
      <c r="F62" s="4">
        <v>4500000</v>
      </c>
      <c r="G62" s="27" t="s">
        <v>386</v>
      </c>
      <c r="H62" s="122"/>
      <c r="I62" s="18"/>
      <c r="J62" s="3" t="s">
        <v>371</v>
      </c>
      <c r="K62" s="3"/>
      <c r="L62" s="3"/>
      <c r="M62" s="6"/>
      <c r="N62" s="3"/>
      <c r="O62" s="3"/>
      <c r="P62" s="3"/>
      <c r="Q62" s="3"/>
      <c r="R62" s="3"/>
      <c r="S62" s="100"/>
    </row>
    <row r="63" spans="1:19" ht="131.25" customHeight="1" x14ac:dyDescent="0.4">
      <c r="A63" s="99" t="s">
        <v>2066</v>
      </c>
      <c r="B63" s="2" t="s">
        <v>117</v>
      </c>
      <c r="C63" s="35">
        <v>44091</v>
      </c>
      <c r="D63" s="3" t="s">
        <v>417</v>
      </c>
      <c r="E63" s="4"/>
      <c r="F63" s="4"/>
      <c r="G63" s="27" t="s">
        <v>386</v>
      </c>
      <c r="H63" s="122">
        <v>450</v>
      </c>
      <c r="I63" s="5">
        <v>120</v>
      </c>
      <c r="J63" s="3" t="s">
        <v>416</v>
      </c>
      <c r="K63" s="3" t="s">
        <v>415</v>
      </c>
      <c r="L63" s="3"/>
      <c r="M63" s="6"/>
      <c r="N63" s="3"/>
      <c r="O63" s="3"/>
      <c r="P63" s="3"/>
      <c r="Q63" s="3"/>
      <c r="R63" s="3"/>
      <c r="S63" s="100"/>
    </row>
    <row r="64" spans="1:19" ht="101.25" customHeight="1" x14ac:dyDescent="0.4">
      <c r="A64" s="99" t="s">
        <v>2065</v>
      </c>
      <c r="B64" s="2" t="s">
        <v>117</v>
      </c>
      <c r="C64" s="35">
        <v>44099</v>
      </c>
      <c r="D64" s="3" t="s">
        <v>414</v>
      </c>
      <c r="E64" s="4">
        <v>1823000</v>
      </c>
      <c r="F64" s="4">
        <v>1750000</v>
      </c>
      <c r="G64" s="27" t="s">
        <v>413</v>
      </c>
      <c r="H64" s="122"/>
      <c r="I64" s="18"/>
      <c r="J64" s="3" t="s">
        <v>371</v>
      </c>
      <c r="K64" s="3" t="s">
        <v>412</v>
      </c>
      <c r="L64" s="3"/>
      <c r="M64" s="6"/>
      <c r="N64" s="3"/>
      <c r="O64" s="3"/>
      <c r="P64" s="3"/>
      <c r="Q64" s="3"/>
      <c r="R64" s="3"/>
      <c r="S64" s="100"/>
    </row>
    <row r="65" spans="1:19" ht="91.5" customHeight="1" thickBot="1" x14ac:dyDescent="0.45">
      <c r="A65" s="185" t="s">
        <v>2064</v>
      </c>
      <c r="B65" s="186" t="s">
        <v>117</v>
      </c>
      <c r="C65" s="187">
        <v>44106</v>
      </c>
      <c r="D65" s="188" t="s">
        <v>411</v>
      </c>
      <c r="E65" s="189">
        <v>2777000</v>
      </c>
      <c r="F65" s="189">
        <v>2700000</v>
      </c>
      <c r="G65" s="190" t="s">
        <v>386</v>
      </c>
      <c r="H65" s="251"/>
      <c r="I65" s="306"/>
      <c r="J65" s="188" t="s">
        <v>325</v>
      </c>
      <c r="K65" s="3" t="s">
        <v>410</v>
      </c>
      <c r="L65" s="3"/>
      <c r="M65" s="6"/>
      <c r="N65" s="3"/>
      <c r="O65" s="3"/>
      <c r="P65" s="3"/>
      <c r="Q65" s="3"/>
      <c r="R65" s="3"/>
      <c r="S65" s="100"/>
    </row>
    <row r="66" spans="1:19" ht="91.5" customHeight="1" thickTop="1" thickBot="1" x14ac:dyDescent="0.45">
      <c r="A66" s="330" t="s">
        <v>2040</v>
      </c>
      <c r="B66" s="701">
        <v>19</v>
      </c>
      <c r="C66" s="701"/>
      <c r="D66" s="702"/>
      <c r="E66" s="705">
        <f>SUM(E49,F50:F51,E52,E53:E54,F55:F57,F59:F61,F62,F64:F65)</f>
        <v>166684364</v>
      </c>
      <c r="F66" s="706"/>
      <c r="G66" s="381"/>
      <c r="H66" s="345">
        <f>SUM(H47:H65)</f>
        <v>2420.3999999999996</v>
      </c>
      <c r="I66" s="345">
        <f>SUM(I47:I65)</f>
        <v>255</v>
      </c>
      <c r="J66" s="382"/>
      <c r="K66" s="3"/>
      <c r="L66" s="3"/>
      <c r="M66" s="6"/>
      <c r="N66" s="3"/>
      <c r="O66" s="3"/>
      <c r="P66" s="3"/>
      <c r="Q66" s="3"/>
      <c r="R66" s="3"/>
      <c r="S66" s="100"/>
    </row>
    <row r="67" spans="1:19" ht="35.1" customHeight="1" thickTop="1" x14ac:dyDescent="0.4">
      <c r="A67" s="114" t="s">
        <v>407</v>
      </c>
      <c r="B67" s="9" t="s">
        <v>89</v>
      </c>
      <c r="C67" s="36">
        <v>43287</v>
      </c>
      <c r="D67" s="7" t="s">
        <v>449</v>
      </c>
      <c r="E67" s="10"/>
      <c r="F67" s="10">
        <v>136000000</v>
      </c>
      <c r="G67" s="38" t="s">
        <v>386</v>
      </c>
      <c r="H67" s="138">
        <v>1187</v>
      </c>
      <c r="I67" s="11"/>
      <c r="J67" s="7" t="s">
        <v>191</v>
      </c>
      <c r="K67" s="3" t="s">
        <v>447</v>
      </c>
      <c r="L67" s="3" t="s">
        <v>447</v>
      </c>
      <c r="M67" s="6"/>
      <c r="N67" s="3"/>
      <c r="O67" s="3"/>
      <c r="P67" s="3"/>
      <c r="Q67" s="3"/>
      <c r="R67" s="3"/>
      <c r="S67" s="100"/>
    </row>
    <row r="68" spans="1:19" ht="35.1" customHeight="1" x14ac:dyDescent="0.4">
      <c r="A68" s="99" t="s">
        <v>1018</v>
      </c>
      <c r="B68" s="2" t="s">
        <v>89</v>
      </c>
      <c r="C68" s="35">
        <v>43287</v>
      </c>
      <c r="D68" s="3" t="s">
        <v>448</v>
      </c>
      <c r="E68" s="4"/>
      <c r="F68" s="4">
        <v>79450000</v>
      </c>
      <c r="G68" s="37" t="s">
        <v>436</v>
      </c>
      <c r="H68" s="135">
        <v>667.6</v>
      </c>
      <c r="I68" s="18"/>
      <c r="J68" s="3" t="s">
        <v>191</v>
      </c>
      <c r="K68" s="3" t="s">
        <v>447</v>
      </c>
      <c r="L68" s="3" t="s">
        <v>447</v>
      </c>
      <c r="M68" s="6"/>
      <c r="N68" s="3"/>
      <c r="O68" s="3"/>
      <c r="P68" s="3"/>
      <c r="Q68" s="3"/>
      <c r="R68" s="3"/>
      <c r="S68" s="100"/>
    </row>
    <row r="69" spans="1:19" ht="55.5" customHeight="1" x14ac:dyDescent="0.4">
      <c r="A69" s="99" t="s">
        <v>2064</v>
      </c>
      <c r="B69" s="2" t="s">
        <v>102</v>
      </c>
      <c r="C69" s="35">
        <v>44044</v>
      </c>
      <c r="D69" s="3" t="s">
        <v>446</v>
      </c>
      <c r="E69" s="4">
        <v>5668000</v>
      </c>
      <c r="F69" s="4">
        <v>5650000</v>
      </c>
      <c r="G69" s="37" t="s">
        <v>440</v>
      </c>
      <c r="H69" s="135"/>
      <c r="I69" s="5"/>
      <c r="J69" s="3" t="s">
        <v>325</v>
      </c>
      <c r="K69" s="3" t="s">
        <v>445</v>
      </c>
      <c r="L69" s="3"/>
      <c r="M69" s="6"/>
      <c r="N69" s="3"/>
      <c r="O69" s="3"/>
      <c r="P69" s="3"/>
      <c r="Q69" s="3"/>
      <c r="R69" s="3"/>
      <c r="S69" s="100"/>
    </row>
    <row r="70" spans="1:19" ht="63" customHeight="1" x14ac:dyDescent="0.4">
      <c r="A70" s="99" t="s">
        <v>2063</v>
      </c>
      <c r="B70" s="2" t="s">
        <v>102</v>
      </c>
      <c r="C70" s="35">
        <v>44065</v>
      </c>
      <c r="D70" s="3" t="s">
        <v>444</v>
      </c>
      <c r="E70" s="4">
        <v>5790000</v>
      </c>
      <c r="F70" s="4">
        <v>4650000</v>
      </c>
      <c r="G70" s="37" t="s">
        <v>386</v>
      </c>
      <c r="H70" s="135">
        <v>15</v>
      </c>
      <c r="I70" s="5">
        <v>5</v>
      </c>
      <c r="J70" s="3" t="s">
        <v>171</v>
      </c>
      <c r="K70" s="3" t="s">
        <v>443</v>
      </c>
      <c r="L70" s="3"/>
      <c r="M70" s="6"/>
      <c r="N70" s="3"/>
      <c r="O70" s="3"/>
      <c r="P70" s="3"/>
      <c r="Q70" s="3"/>
      <c r="R70" s="3"/>
      <c r="S70" s="100"/>
    </row>
    <row r="71" spans="1:19" s="16" customFormat="1" ht="63" customHeight="1" x14ac:dyDescent="0.4">
      <c r="A71" s="99" t="s">
        <v>2062</v>
      </c>
      <c r="B71" s="2" t="s">
        <v>102</v>
      </c>
      <c r="C71" s="35">
        <v>44102</v>
      </c>
      <c r="D71" s="3" t="s">
        <v>365</v>
      </c>
      <c r="E71" s="4"/>
      <c r="F71" s="4">
        <v>6490000</v>
      </c>
      <c r="G71" s="37" t="s">
        <v>386</v>
      </c>
      <c r="H71" s="135"/>
      <c r="I71" s="5"/>
      <c r="J71" s="3" t="s">
        <v>171</v>
      </c>
      <c r="K71" s="3" t="s">
        <v>425</v>
      </c>
      <c r="L71" s="3"/>
      <c r="M71" s="6"/>
      <c r="N71" s="3"/>
      <c r="O71" s="3"/>
      <c r="P71" s="3"/>
      <c r="Q71" s="3"/>
      <c r="R71" s="3"/>
      <c r="S71" s="100"/>
    </row>
    <row r="72" spans="1:19" s="16" customFormat="1" ht="63" customHeight="1" thickBot="1" x14ac:dyDescent="0.45">
      <c r="A72" s="126" t="s">
        <v>442</v>
      </c>
      <c r="B72" s="127" t="s">
        <v>102</v>
      </c>
      <c r="C72" s="128">
        <v>44095</v>
      </c>
      <c r="D72" s="129" t="s">
        <v>441</v>
      </c>
      <c r="E72" s="130">
        <v>19779000</v>
      </c>
      <c r="F72" s="130">
        <v>16000000</v>
      </c>
      <c r="G72" s="131" t="s">
        <v>440</v>
      </c>
      <c r="H72" s="136">
        <v>150</v>
      </c>
      <c r="I72" s="132">
        <v>70</v>
      </c>
      <c r="J72" s="129" t="s">
        <v>171</v>
      </c>
      <c r="K72" s="102" t="s">
        <v>439</v>
      </c>
      <c r="L72" s="102"/>
      <c r="M72" s="103"/>
      <c r="N72" s="102"/>
      <c r="O72" s="102"/>
      <c r="P72" s="102"/>
      <c r="Q72" s="102"/>
      <c r="R72" s="102"/>
      <c r="S72" s="104"/>
    </row>
    <row r="73" spans="1:19" s="16" customFormat="1" ht="63" customHeight="1" x14ac:dyDescent="0.4">
      <c r="A73" s="13" t="s">
        <v>1009</v>
      </c>
      <c r="B73" s="2" t="s">
        <v>871</v>
      </c>
      <c r="C73" s="35">
        <v>44046</v>
      </c>
      <c r="D73" s="3" t="s">
        <v>1414</v>
      </c>
      <c r="E73" s="4"/>
      <c r="F73" s="4"/>
      <c r="G73" s="37"/>
      <c r="H73" s="135">
        <v>9</v>
      </c>
      <c r="I73" s="5">
        <v>5</v>
      </c>
      <c r="J73" s="3" t="s">
        <v>303</v>
      </c>
      <c r="K73" s="7"/>
      <c r="L73" s="7"/>
      <c r="M73" s="8"/>
      <c r="N73" s="7"/>
      <c r="O73" s="7"/>
      <c r="P73" s="7"/>
      <c r="Q73" s="7"/>
      <c r="R73" s="7"/>
      <c r="S73" s="7"/>
    </row>
    <row r="74" spans="1:19" ht="35.1" customHeight="1" x14ac:dyDescent="0.4">
      <c r="A74" s="13" t="s">
        <v>1415</v>
      </c>
      <c r="B74" s="2" t="s">
        <v>871</v>
      </c>
      <c r="C74" s="35">
        <v>44044</v>
      </c>
      <c r="D74" s="3" t="s">
        <v>1416</v>
      </c>
      <c r="E74" s="4">
        <v>12063600</v>
      </c>
      <c r="F74" s="4"/>
      <c r="G74" s="37"/>
      <c r="H74" s="135">
        <v>30.9</v>
      </c>
      <c r="I74" s="5">
        <v>11</v>
      </c>
      <c r="J74" s="3" t="s">
        <v>371</v>
      </c>
      <c r="K74" s="3"/>
      <c r="L74" s="3"/>
      <c r="M74" s="6"/>
      <c r="N74" s="3"/>
      <c r="O74" s="3"/>
      <c r="P74" s="3"/>
      <c r="Q74" s="3"/>
      <c r="R74" s="3"/>
      <c r="S74" s="3"/>
    </row>
    <row r="75" spans="1:19" ht="35.1" customHeight="1" x14ac:dyDescent="0.4">
      <c r="A75" s="13" t="s">
        <v>1417</v>
      </c>
      <c r="B75" s="2" t="s">
        <v>871</v>
      </c>
      <c r="C75" s="35">
        <v>44044</v>
      </c>
      <c r="D75" s="3" t="s">
        <v>1418</v>
      </c>
      <c r="E75" s="4"/>
      <c r="F75" s="44"/>
      <c r="G75" s="37" t="s">
        <v>440</v>
      </c>
      <c r="H75" s="135">
        <v>528</v>
      </c>
      <c r="I75" s="5">
        <v>240</v>
      </c>
      <c r="J75" s="3" t="s">
        <v>416</v>
      </c>
      <c r="K75" s="3"/>
      <c r="L75" s="3"/>
      <c r="M75" s="6"/>
      <c r="N75" s="3"/>
      <c r="O75" s="3"/>
      <c r="P75" s="3"/>
      <c r="Q75" s="3"/>
      <c r="R75" s="3"/>
      <c r="S75" s="3"/>
    </row>
    <row r="76" spans="1:19" ht="35.1" customHeight="1" x14ac:dyDescent="0.4">
      <c r="A76" s="42" t="s">
        <v>1008</v>
      </c>
      <c r="B76" s="2" t="s">
        <v>871</v>
      </c>
      <c r="C76" s="35">
        <v>44042</v>
      </c>
      <c r="D76" s="7" t="s">
        <v>803</v>
      </c>
      <c r="E76" s="10">
        <v>4838000</v>
      </c>
      <c r="F76" s="10"/>
      <c r="G76" s="28"/>
      <c r="H76" s="137">
        <v>18.100000000000001</v>
      </c>
      <c r="I76" s="5">
        <v>1</v>
      </c>
      <c r="J76" s="3" t="s">
        <v>416</v>
      </c>
      <c r="K76" s="3"/>
      <c r="L76" s="3"/>
      <c r="M76" s="6"/>
      <c r="N76" s="3"/>
      <c r="O76" s="3"/>
      <c r="P76" s="3"/>
      <c r="Q76" s="3"/>
      <c r="R76" s="3"/>
      <c r="S76" s="3"/>
    </row>
    <row r="77" spans="1:19" ht="35.1" customHeight="1" x14ac:dyDescent="0.4">
      <c r="A77" s="99" t="s">
        <v>434</v>
      </c>
      <c r="B77" s="2" t="s">
        <v>871</v>
      </c>
      <c r="C77" s="35">
        <v>43292</v>
      </c>
      <c r="D77" s="3" t="s">
        <v>1412</v>
      </c>
      <c r="E77" s="4">
        <v>19580400</v>
      </c>
      <c r="F77" s="4"/>
      <c r="G77" s="27"/>
      <c r="H77" s="122">
        <v>53.7</v>
      </c>
      <c r="I77" s="5">
        <v>18</v>
      </c>
      <c r="J77" s="3" t="s">
        <v>371</v>
      </c>
      <c r="K77" s="3"/>
      <c r="L77" s="3"/>
      <c r="M77" s="6"/>
      <c r="N77" s="3"/>
      <c r="O77" s="3"/>
      <c r="P77" s="3"/>
      <c r="Q77" s="3"/>
      <c r="R77" s="3"/>
      <c r="S77" s="3"/>
    </row>
    <row r="78" spans="1:19" ht="35.1" customHeight="1" x14ac:dyDescent="0.4">
      <c r="A78" s="99" t="s">
        <v>434</v>
      </c>
      <c r="B78" s="2" t="s">
        <v>871</v>
      </c>
      <c r="C78" s="35">
        <v>43285</v>
      </c>
      <c r="D78" s="3" t="s">
        <v>1419</v>
      </c>
      <c r="E78" s="4">
        <v>24289200</v>
      </c>
      <c r="F78" s="4">
        <v>17992000</v>
      </c>
      <c r="G78" s="27" t="s">
        <v>419</v>
      </c>
      <c r="H78" s="122">
        <v>69.099999999999994</v>
      </c>
      <c r="I78" s="5">
        <v>23</v>
      </c>
      <c r="J78" s="3" t="s">
        <v>371</v>
      </c>
      <c r="K78" s="3"/>
      <c r="L78" s="3"/>
      <c r="M78" s="6"/>
      <c r="N78" s="3"/>
      <c r="O78" s="3"/>
      <c r="P78" s="3"/>
      <c r="Q78" s="3"/>
      <c r="R78" s="3"/>
      <c r="S78" s="3"/>
    </row>
    <row r="79" spans="1:19" ht="35.1" customHeight="1" x14ac:dyDescent="0.4">
      <c r="A79" s="99" t="s">
        <v>434</v>
      </c>
      <c r="B79" s="2" t="s">
        <v>871</v>
      </c>
      <c r="C79" s="35">
        <v>43285</v>
      </c>
      <c r="D79" s="3" t="s">
        <v>1420</v>
      </c>
      <c r="E79" s="4">
        <v>13662000</v>
      </c>
      <c r="F79" s="4">
        <v>10120000</v>
      </c>
      <c r="G79" s="37" t="s">
        <v>440</v>
      </c>
      <c r="H79" s="135">
        <v>35.700000000000003</v>
      </c>
      <c r="I79" s="5">
        <v>10</v>
      </c>
      <c r="J79" s="3" t="s">
        <v>371</v>
      </c>
      <c r="K79" s="3"/>
      <c r="L79" s="3"/>
      <c r="M79" s="6"/>
      <c r="N79" s="3"/>
      <c r="O79" s="3"/>
      <c r="P79" s="3"/>
      <c r="Q79" s="3"/>
      <c r="R79" s="3"/>
      <c r="S79" s="3"/>
    </row>
    <row r="80" spans="1:19" ht="35.1" customHeight="1" thickBot="1" x14ac:dyDescent="0.45">
      <c r="A80" s="185" t="s">
        <v>434</v>
      </c>
      <c r="B80" s="186" t="s">
        <v>871</v>
      </c>
      <c r="C80" s="187">
        <v>43285</v>
      </c>
      <c r="D80" s="188" t="s">
        <v>1421</v>
      </c>
      <c r="E80" s="189">
        <v>24948000</v>
      </c>
      <c r="F80" s="189">
        <v>18480000</v>
      </c>
      <c r="G80" s="190" t="s">
        <v>419</v>
      </c>
      <c r="H80" s="251">
        <v>71</v>
      </c>
      <c r="I80" s="191">
        <v>24</v>
      </c>
      <c r="J80" s="188" t="s">
        <v>371</v>
      </c>
      <c r="K80" s="52"/>
      <c r="L80" s="52"/>
      <c r="M80" s="66"/>
      <c r="N80" s="52"/>
      <c r="O80" s="52"/>
      <c r="P80" s="52"/>
      <c r="Q80" s="52"/>
      <c r="R80" s="52"/>
      <c r="S80" s="52"/>
    </row>
    <row r="81" spans="1:19" ht="35.1" customHeight="1" thickTop="1" thickBot="1" x14ac:dyDescent="0.45">
      <c r="A81" s="331" t="s">
        <v>2040</v>
      </c>
      <c r="B81" s="701">
        <v>14</v>
      </c>
      <c r="C81" s="701"/>
      <c r="D81" s="702"/>
      <c r="E81" s="705">
        <f>SUM(F67:F72,E74:E77,F78:F80)</f>
        <v>331314000</v>
      </c>
      <c r="F81" s="706"/>
      <c r="G81" s="381"/>
      <c r="H81" s="345">
        <f>SUM(H67:H80)</f>
        <v>2835.0999999999995</v>
      </c>
      <c r="I81" s="345">
        <f>SUM(I67:I80)</f>
        <v>407</v>
      </c>
      <c r="J81" s="382"/>
      <c r="K81" s="153"/>
      <c r="L81" s="153"/>
      <c r="M81" s="160"/>
      <c r="N81" s="153"/>
      <c r="O81" s="153"/>
      <c r="P81" s="153"/>
      <c r="Q81" s="153"/>
      <c r="R81" s="153"/>
      <c r="S81" s="153"/>
    </row>
    <row r="82" spans="1:19" ht="20.25" thickTop="1" x14ac:dyDescent="0.4">
      <c r="A82" s="42" t="s">
        <v>428</v>
      </c>
      <c r="B82" s="9" t="s">
        <v>863</v>
      </c>
      <c r="C82" s="36">
        <v>43066</v>
      </c>
      <c r="D82" s="7" t="s">
        <v>669</v>
      </c>
      <c r="E82" s="10">
        <v>13107000</v>
      </c>
      <c r="F82" s="10">
        <v>9800000</v>
      </c>
      <c r="G82" s="38" t="s">
        <v>440</v>
      </c>
      <c r="H82" s="138">
        <v>100</v>
      </c>
      <c r="I82" s="11">
        <v>30</v>
      </c>
      <c r="J82" s="7" t="s">
        <v>171</v>
      </c>
      <c r="K82" s="58"/>
      <c r="L82" s="58"/>
      <c r="M82" s="70"/>
      <c r="N82" s="58"/>
      <c r="O82" s="58"/>
      <c r="P82" s="58"/>
      <c r="Q82" s="58"/>
      <c r="R82" s="58"/>
      <c r="S82" s="58"/>
    </row>
    <row r="83" spans="1:19" ht="35.1" customHeight="1" x14ac:dyDescent="0.4">
      <c r="A83" s="13" t="s">
        <v>1008</v>
      </c>
      <c r="B83" s="2" t="s">
        <v>69</v>
      </c>
      <c r="C83" s="35">
        <v>43050</v>
      </c>
      <c r="D83" s="3" t="s">
        <v>803</v>
      </c>
      <c r="E83" s="4">
        <v>1800000</v>
      </c>
      <c r="F83" s="4"/>
      <c r="G83" s="27"/>
      <c r="H83" s="122">
        <v>1</v>
      </c>
      <c r="I83" s="5"/>
      <c r="J83" s="3" t="s">
        <v>416</v>
      </c>
      <c r="K83" s="3"/>
      <c r="L83" s="40"/>
      <c r="M83" s="40"/>
      <c r="N83" s="3"/>
      <c r="O83" s="3"/>
      <c r="P83" s="40"/>
      <c r="Q83" s="40"/>
      <c r="R83" s="3"/>
      <c r="S83" s="40"/>
    </row>
    <row r="84" spans="1:19" ht="35.1" customHeight="1" x14ac:dyDescent="0.4">
      <c r="A84" s="13" t="s">
        <v>1417</v>
      </c>
      <c r="B84" s="2" t="s">
        <v>69</v>
      </c>
      <c r="C84" s="35">
        <v>43046</v>
      </c>
      <c r="D84" s="3" t="s">
        <v>1422</v>
      </c>
      <c r="E84" s="4">
        <v>9172440</v>
      </c>
      <c r="F84" s="4"/>
      <c r="G84" s="37" t="s">
        <v>440</v>
      </c>
      <c r="H84" s="135">
        <v>50</v>
      </c>
      <c r="I84" s="18"/>
      <c r="J84" s="3" t="s">
        <v>416</v>
      </c>
      <c r="K84" s="3"/>
      <c r="L84" s="3"/>
      <c r="M84" s="6"/>
      <c r="N84" s="3"/>
      <c r="O84" s="3"/>
      <c r="P84" s="3"/>
      <c r="Q84" s="3"/>
      <c r="R84" s="3"/>
      <c r="S84" s="3"/>
    </row>
    <row r="85" spans="1:19" ht="35.1" customHeight="1" x14ac:dyDescent="0.4">
      <c r="A85" s="13" t="s">
        <v>933</v>
      </c>
      <c r="B85" s="2" t="s">
        <v>863</v>
      </c>
      <c r="C85" s="35">
        <v>42984</v>
      </c>
      <c r="D85" s="3" t="s">
        <v>1423</v>
      </c>
      <c r="E85" s="4">
        <v>4860000</v>
      </c>
      <c r="F85" s="4">
        <v>3900000</v>
      </c>
      <c r="G85" s="37" t="s">
        <v>440</v>
      </c>
      <c r="H85" s="138">
        <v>13.2</v>
      </c>
      <c r="I85" s="5">
        <v>5</v>
      </c>
      <c r="J85" s="3" t="s">
        <v>171</v>
      </c>
      <c r="K85" s="3"/>
      <c r="L85" s="3"/>
      <c r="M85" s="6"/>
      <c r="N85" s="3"/>
      <c r="O85" s="3"/>
      <c r="P85" s="3"/>
      <c r="Q85" s="3"/>
      <c r="R85" s="3"/>
      <c r="S85" s="3"/>
    </row>
    <row r="86" spans="1:19" ht="35.1" customHeight="1" x14ac:dyDescent="0.4">
      <c r="A86" s="13" t="s">
        <v>1009</v>
      </c>
      <c r="B86" s="2" t="s">
        <v>863</v>
      </c>
      <c r="C86" s="35">
        <v>42951</v>
      </c>
      <c r="D86" s="6" t="s">
        <v>1424</v>
      </c>
      <c r="E86" s="4"/>
      <c r="F86" s="4"/>
      <c r="G86" s="27"/>
      <c r="H86" s="137">
        <v>23</v>
      </c>
      <c r="I86" s="11">
        <v>5</v>
      </c>
      <c r="J86" s="3" t="s">
        <v>303</v>
      </c>
      <c r="K86" s="3"/>
      <c r="L86" s="3"/>
      <c r="M86" s="6"/>
      <c r="N86" s="3"/>
      <c r="O86" s="3"/>
      <c r="P86" s="3"/>
      <c r="Q86" s="3"/>
      <c r="R86" s="3"/>
      <c r="S86" s="3"/>
    </row>
    <row r="87" spans="1:19" ht="35.1" customHeight="1" x14ac:dyDescent="0.4">
      <c r="A87" s="13" t="s">
        <v>1129</v>
      </c>
      <c r="B87" s="2" t="s">
        <v>863</v>
      </c>
      <c r="C87" s="35">
        <v>42930</v>
      </c>
      <c r="D87" s="3" t="s">
        <v>1425</v>
      </c>
      <c r="E87" s="4">
        <v>15422400</v>
      </c>
      <c r="F87" s="4">
        <v>11424000</v>
      </c>
      <c r="G87" s="27" t="s">
        <v>419</v>
      </c>
      <c r="H87" s="122">
        <v>43.8</v>
      </c>
      <c r="I87" s="5"/>
      <c r="J87" s="3" t="s">
        <v>371</v>
      </c>
      <c r="K87" s="3"/>
      <c r="L87" s="3"/>
      <c r="M87" s="6"/>
      <c r="N87" s="3"/>
      <c r="O87" s="3"/>
      <c r="P87" s="3"/>
      <c r="Q87" s="3"/>
      <c r="R87" s="3"/>
      <c r="S87" s="3"/>
    </row>
    <row r="88" spans="1:19" ht="35.1" customHeight="1" x14ac:dyDescent="0.4">
      <c r="A88" s="13" t="s">
        <v>1129</v>
      </c>
      <c r="B88" s="2" t="s">
        <v>863</v>
      </c>
      <c r="C88" s="35">
        <v>42921</v>
      </c>
      <c r="D88" s="3" t="s">
        <v>1426</v>
      </c>
      <c r="E88" s="4">
        <v>32918400</v>
      </c>
      <c r="F88" s="4">
        <v>24384000</v>
      </c>
      <c r="G88" s="37" t="s">
        <v>440</v>
      </c>
      <c r="H88" s="138">
        <v>105.6</v>
      </c>
      <c r="I88" s="5">
        <v>36</v>
      </c>
      <c r="J88" s="3" t="s">
        <v>371</v>
      </c>
      <c r="K88" s="3"/>
      <c r="L88" s="3"/>
      <c r="M88" s="6"/>
      <c r="N88" s="3"/>
      <c r="O88" s="3"/>
      <c r="P88" s="3"/>
      <c r="Q88" s="3"/>
      <c r="R88" s="3"/>
      <c r="S88" s="3"/>
    </row>
    <row r="89" spans="1:19" ht="35.1" customHeight="1" x14ac:dyDescent="0.4">
      <c r="A89" s="13" t="s">
        <v>1129</v>
      </c>
      <c r="B89" s="2" t="s">
        <v>863</v>
      </c>
      <c r="C89" s="35">
        <v>42921</v>
      </c>
      <c r="D89" s="3" t="s">
        <v>1427</v>
      </c>
      <c r="E89" s="4">
        <v>29764800</v>
      </c>
      <c r="F89" s="4">
        <v>22048000</v>
      </c>
      <c r="G89" s="27" t="s">
        <v>419</v>
      </c>
      <c r="H89" s="137">
        <v>94.6</v>
      </c>
      <c r="I89" s="197">
        <v>32</v>
      </c>
      <c r="J89" s="3" t="s">
        <v>371</v>
      </c>
      <c r="K89" s="3"/>
      <c r="L89" s="3"/>
      <c r="M89" s="6"/>
      <c r="N89" s="3"/>
      <c r="O89" s="3"/>
      <c r="P89" s="3"/>
      <c r="Q89" s="3"/>
      <c r="R89" s="3"/>
      <c r="S89" s="3"/>
    </row>
    <row r="90" spans="1:19" ht="35.1" customHeight="1" x14ac:dyDescent="0.4">
      <c r="A90" s="13" t="s">
        <v>1129</v>
      </c>
      <c r="B90" s="2" t="s">
        <v>863</v>
      </c>
      <c r="C90" s="35">
        <v>42900</v>
      </c>
      <c r="D90" s="3" t="s">
        <v>1428</v>
      </c>
      <c r="E90" s="4">
        <v>15692400</v>
      </c>
      <c r="F90" s="4">
        <v>11624000</v>
      </c>
      <c r="G90" s="37" t="s">
        <v>440</v>
      </c>
      <c r="H90" s="138">
        <v>45</v>
      </c>
      <c r="I90" s="5">
        <v>15</v>
      </c>
      <c r="J90" s="3" t="s">
        <v>371</v>
      </c>
      <c r="K90" s="3"/>
      <c r="L90" s="3"/>
      <c r="M90" s="6"/>
      <c r="N90" s="3"/>
      <c r="O90" s="3"/>
      <c r="P90" s="3"/>
      <c r="Q90" s="3"/>
      <c r="R90" s="3"/>
      <c r="S90" s="3"/>
    </row>
    <row r="91" spans="1:19" ht="35.1" customHeight="1" x14ac:dyDescent="0.4">
      <c r="A91" s="99" t="s">
        <v>1018</v>
      </c>
      <c r="B91" s="2" t="s">
        <v>863</v>
      </c>
      <c r="C91" s="35">
        <v>42801</v>
      </c>
      <c r="D91" s="3" t="s">
        <v>1429</v>
      </c>
      <c r="E91" s="4">
        <v>115246800</v>
      </c>
      <c r="F91" s="41">
        <v>96660000</v>
      </c>
      <c r="G91" s="37" t="s">
        <v>810</v>
      </c>
      <c r="H91" s="138">
        <v>670</v>
      </c>
      <c r="I91" s="197">
        <v>20</v>
      </c>
      <c r="J91" s="3" t="s">
        <v>303</v>
      </c>
      <c r="K91" s="3"/>
      <c r="L91" s="3"/>
      <c r="M91" s="6"/>
      <c r="N91" s="3"/>
      <c r="O91" s="3"/>
      <c r="P91" s="3"/>
      <c r="Q91" s="3"/>
      <c r="R91" s="3"/>
      <c r="S91" s="3"/>
    </row>
    <row r="92" spans="1:19" ht="35.1" customHeight="1" x14ac:dyDescent="0.4">
      <c r="A92" s="99" t="s">
        <v>1018</v>
      </c>
      <c r="B92" s="2" t="s">
        <v>863</v>
      </c>
      <c r="C92" s="35">
        <v>42801</v>
      </c>
      <c r="D92" s="3" t="s">
        <v>1430</v>
      </c>
      <c r="E92" s="4">
        <v>108840000</v>
      </c>
      <c r="F92" s="4">
        <v>105000000</v>
      </c>
      <c r="G92" s="37" t="s">
        <v>440</v>
      </c>
      <c r="H92" s="138">
        <v>680</v>
      </c>
      <c r="I92" s="5">
        <v>20</v>
      </c>
      <c r="J92" s="3" t="s">
        <v>303</v>
      </c>
      <c r="K92" s="3"/>
      <c r="L92" s="3"/>
      <c r="M92" s="6"/>
      <c r="N92" s="3"/>
      <c r="O92" s="3"/>
      <c r="P92" s="3"/>
      <c r="Q92" s="3"/>
      <c r="R92" s="3"/>
      <c r="S92" s="3"/>
    </row>
    <row r="93" spans="1:19" ht="35.1" customHeight="1" x14ac:dyDescent="0.4">
      <c r="A93" s="13" t="s">
        <v>1008</v>
      </c>
      <c r="B93" s="2" t="s">
        <v>863</v>
      </c>
      <c r="C93" s="35">
        <v>42797</v>
      </c>
      <c r="D93" s="3" t="s">
        <v>1431</v>
      </c>
      <c r="E93" s="4">
        <v>3070000</v>
      </c>
      <c r="F93" s="4">
        <v>2460000</v>
      </c>
      <c r="G93" s="37" t="s">
        <v>440</v>
      </c>
      <c r="H93" s="135"/>
      <c r="I93" s="5"/>
      <c r="J93" s="3" t="s">
        <v>171</v>
      </c>
      <c r="K93" s="3"/>
      <c r="L93" s="3"/>
      <c r="M93" s="6"/>
      <c r="N93" s="3"/>
      <c r="O93" s="3"/>
      <c r="P93" s="3"/>
      <c r="Q93" s="3"/>
      <c r="R93" s="3"/>
      <c r="S93" s="3"/>
    </row>
    <row r="94" spans="1:19" ht="35.1" customHeight="1" x14ac:dyDescent="0.4">
      <c r="A94" s="13" t="s">
        <v>1432</v>
      </c>
      <c r="B94" s="2" t="s">
        <v>863</v>
      </c>
      <c r="C94" s="35">
        <v>42765</v>
      </c>
      <c r="D94" s="3" t="s">
        <v>759</v>
      </c>
      <c r="E94" s="4">
        <v>20787000</v>
      </c>
      <c r="F94" s="4">
        <v>16460000</v>
      </c>
      <c r="G94" s="37" t="s">
        <v>440</v>
      </c>
      <c r="H94" s="135"/>
      <c r="I94" s="18"/>
      <c r="J94" s="3" t="s">
        <v>371</v>
      </c>
      <c r="K94" s="3"/>
      <c r="L94" s="3"/>
      <c r="M94" s="6"/>
      <c r="N94" s="3"/>
      <c r="O94" s="3"/>
      <c r="P94" s="3"/>
      <c r="Q94" s="3"/>
      <c r="R94" s="3"/>
      <c r="S94" s="3"/>
    </row>
    <row r="95" spans="1:19" ht="35.1" customHeight="1" x14ac:dyDescent="0.4">
      <c r="A95" s="13" t="s">
        <v>1432</v>
      </c>
      <c r="B95" s="2" t="s">
        <v>863</v>
      </c>
      <c r="C95" s="35">
        <v>42765</v>
      </c>
      <c r="D95" s="3" t="s">
        <v>1433</v>
      </c>
      <c r="E95" s="4">
        <v>12802000</v>
      </c>
      <c r="F95" s="4">
        <v>10095000</v>
      </c>
      <c r="G95" s="5" t="s">
        <v>1434</v>
      </c>
      <c r="H95" s="139"/>
      <c r="I95" s="18"/>
      <c r="J95" s="3" t="s">
        <v>371</v>
      </c>
      <c r="K95" s="3"/>
      <c r="L95" s="3"/>
      <c r="M95" s="6"/>
      <c r="N95" s="3"/>
      <c r="O95" s="3"/>
      <c r="P95" s="3"/>
      <c r="Q95" s="3"/>
      <c r="R95" s="3"/>
      <c r="S95" s="3"/>
    </row>
    <row r="96" spans="1:19" ht="35.1" customHeight="1" thickBot="1" x14ac:dyDescent="0.45">
      <c r="A96" s="262" t="s">
        <v>1417</v>
      </c>
      <c r="B96" s="186" t="s">
        <v>863</v>
      </c>
      <c r="C96" s="187">
        <v>42745</v>
      </c>
      <c r="D96" s="188" t="s">
        <v>1422</v>
      </c>
      <c r="E96" s="189">
        <v>9830160</v>
      </c>
      <c r="F96" s="189"/>
      <c r="G96" s="190"/>
      <c r="H96" s="251">
        <v>88</v>
      </c>
      <c r="I96" s="191"/>
      <c r="J96" s="188" t="s">
        <v>416</v>
      </c>
      <c r="K96" s="3"/>
      <c r="L96" s="3"/>
      <c r="M96" s="6"/>
      <c r="N96" s="3"/>
      <c r="O96" s="3"/>
      <c r="P96" s="3"/>
      <c r="Q96" s="3"/>
      <c r="R96" s="3"/>
      <c r="S96" s="3"/>
    </row>
    <row r="97" spans="1:19" ht="35.1" customHeight="1" thickTop="1" thickBot="1" x14ac:dyDescent="0.45">
      <c r="A97" s="340" t="s">
        <v>2040</v>
      </c>
      <c r="B97" s="701">
        <v>15</v>
      </c>
      <c r="C97" s="701"/>
      <c r="D97" s="702"/>
      <c r="E97" s="705">
        <f>SUM(F82,E83:E84,F85,F87:F95,E96)</f>
        <v>334657600</v>
      </c>
      <c r="F97" s="706"/>
      <c r="G97" s="381"/>
      <c r="H97" s="333">
        <f>SUM(H82:H96)</f>
        <v>1914.2</v>
      </c>
      <c r="I97" s="333">
        <f>SUM(I82:I96)</f>
        <v>163</v>
      </c>
      <c r="J97" s="382"/>
      <c r="K97" s="3"/>
      <c r="L97" s="3"/>
      <c r="M97" s="6"/>
      <c r="N97" s="3"/>
      <c r="O97" s="3"/>
      <c r="P97" s="3"/>
      <c r="Q97" s="3"/>
      <c r="R97" s="3"/>
      <c r="S97" s="3"/>
    </row>
    <row r="98" spans="1:19" ht="35.1" customHeight="1" thickTop="1" x14ac:dyDescent="0.4">
      <c r="A98" s="42" t="s">
        <v>2003</v>
      </c>
      <c r="B98" s="9" t="s">
        <v>1451</v>
      </c>
      <c r="C98" s="36">
        <v>42723</v>
      </c>
      <c r="D98" s="7" t="s">
        <v>2004</v>
      </c>
      <c r="E98" s="10"/>
      <c r="F98" s="10"/>
      <c r="G98" s="28"/>
      <c r="H98" s="324"/>
      <c r="I98" s="11"/>
      <c r="J98" s="7" t="s">
        <v>171</v>
      </c>
      <c r="K98" s="3"/>
      <c r="L98" s="3"/>
      <c r="M98" s="6"/>
      <c r="N98" s="3"/>
      <c r="O98" s="3"/>
      <c r="P98" s="3"/>
      <c r="Q98" s="3"/>
      <c r="R98" s="3"/>
      <c r="S98" s="3"/>
    </row>
    <row r="99" spans="1:19" ht="35.1" customHeight="1" x14ac:dyDescent="0.4">
      <c r="A99" s="13" t="s">
        <v>1129</v>
      </c>
      <c r="B99" s="2" t="s">
        <v>47</v>
      </c>
      <c r="C99" s="35">
        <v>42641</v>
      </c>
      <c r="D99" s="3" t="s">
        <v>2005</v>
      </c>
      <c r="E99" s="4">
        <v>36266400</v>
      </c>
      <c r="F99" s="4">
        <v>26864000</v>
      </c>
      <c r="G99" s="37" t="s">
        <v>440</v>
      </c>
      <c r="H99" s="91">
        <v>110.7</v>
      </c>
      <c r="I99" s="5">
        <v>37</v>
      </c>
      <c r="J99" s="3" t="s">
        <v>371</v>
      </c>
      <c r="K99" s="3"/>
      <c r="L99" s="3"/>
      <c r="M99" s="6"/>
      <c r="N99" s="3"/>
      <c r="O99" s="3"/>
      <c r="P99" s="3"/>
      <c r="Q99" s="3"/>
      <c r="R99" s="3"/>
      <c r="S99" s="3"/>
    </row>
    <row r="100" spans="1:19" ht="35.1" customHeight="1" x14ac:dyDescent="0.4">
      <c r="A100" s="13" t="s">
        <v>1129</v>
      </c>
      <c r="B100" s="2" t="s">
        <v>47</v>
      </c>
      <c r="C100" s="35">
        <v>42578</v>
      </c>
      <c r="D100" s="3" t="s">
        <v>2006</v>
      </c>
      <c r="E100" s="4">
        <v>20768400</v>
      </c>
      <c r="F100" s="4">
        <v>15384000</v>
      </c>
      <c r="G100" s="37" t="s">
        <v>1136</v>
      </c>
      <c r="H100" s="91">
        <v>58.6</v>
      </c>
      <c r="I100" s="18">
        <v>20</v>
      </c>
      <c r="J100" s="3" t="s">
        <v>371</v>
      </c>
      <c r="K100" s="52"/>
      <c r="L100" s="52"/>
      <c r="M100" s="66"/>
      <c r="N100" s="52"/>
      <c r="O100" s="52"/>
      <c r="P100" s="52"/>
      <c r="Q100" s="52"/>
      <c r="R100" s="52"/>
      <c r="S100" s="52"/>
    </row>
    <row r="101" spans="1:19" x14ac:dyDescent="0.4">
      <c r="A101" s="13" t="s">
        <v>1127</v>
      </c>
      <c r="B101" s="2" t="s">
        <v>47</v>
      </c>
      <c r="C101" s="35">
        <v>42592</v>
      </c>
      <c r="D101" s="3" t="s">
        <v>2007</v>
      </c>
      <c r="E101" s="4">
        <v>9020000</v>
      </c>
      <c r="F101" s="4">
        <v>7157000</v>
      </c>
      <c r="G101" s="27" t="s">
        <v>2008</v>
      </c>
      <c r="H101" s="90"/>
      <c r="I101" s="18"/>
      <c r="J101" s="3" t="s">
        <v>371</v>
      </c>
      <c r="K101" s="58"/>
      <c r="L101" s="73"/>
      <c r="M101" s="73"/>
      <c r="N101" s="58"/>
      <c r="O101" s="58"/>
      <c r="P101" s="73"/>
      <c r="Q101" s="73"/>
      <c r="R101" s="58"/>
      <c r="S101" s="73"/>
    </row>
    <row r="102" spans="1:19" x14ac:dyDescent="0.4">
      <c r="A102" s="13" t="s">
        <v>1129</v>
      </c>
      <c r="B102" s="2" t="s">
        <v>47</v>
      </c>
      <c r="C102" s="35">
        <v>42573</v>
      </c>
      <c r="D102" s="3" t="s">
        <v>2009</v>
      </c>
      <c r="E102" s="4">
        <v>41234400</v>
      </c>
      <c r="F102" s="4">
        <v>30544000</v>
      </c>
      <c r="G102" s="30" t="s">
        <v>2010</v>
      </c>
      <c r="H102" s="319">
        <v>127.1</v>
      </c>
      <c r="I102" s="5">
        <v>43</v>
      </c>
      <c r="J102" s="3" t="s">
        <v>371</v>
      </c>
      <c r="K102" s="3"/>
      <c r="L102" s="40"/>
      <c r="M102" s="40"/>
      <c r="N102" s="3"/>
      <c r="O102" s="3"/>
      <c r="P102" s="40"/>
      <c r="Q102" s="40"/>
      <c r="R102" s="3"/>
      <c r="S102" s="40"/>
    </row>
    <row r="103" spans="1:19" x14ac:dyDescent="0.4">
      <c r="A103" s="13" t="s">
        <v>1129</v>
      </c>
      <c r="B103" s="2" t="s">
        <v>47</v>
      </c>
      <c r="C103" s="35">
        <v>42562</v>
      </c>
      <c r="D103" s="3" t="s">
        <v>2011</v>
      </c>
      <c r="E103" s="4">
        <v>25887600</v>
      </c>
      <c r="F103" s="4">
        <v>19176000</v>
      </c>
      <c r="G103" s="37" t="s">
        <v>1136</v>
      </c>
      <c r="H103" s="319">
        <v>75.5</v>
      </c>
      <c r="I103" s="5">
        <v>26</v>
      </c>
      <c r="J103" s="3" t="s">
        <v>371</v>
      </c>
      <c r="K103" s="3"/>
      <c r="L103" s="40"/>
      <c r="M103" s="40"/>
      <c r="N103" s="3"/>
      <c r="O103" s="3"/>
      <c r="P103" s="40"/>
      <c r="Q103" s="40"/>
      <c r="R103" s="3"/>
      <c r="S103" s="40"/>
    </row>
    <row r="104" spans="1:19" x14ac:dyDescent="0.4">
      <c r="A104" s="13" t="s">
        <v>1129</v>
      </c>
      <c r="B104" s="2" t="s">
        <v>47</v>
      </c>
      <c r="C104" s="35">
        <v>42536</v>
      </c>
      <c r="D104" s="3" t="s">
        <v>2012</v>
      </c>
      <c r="E104" s="4">
        <v>14180400</v>
      </c>
      <c r="F104" s="4">
        <v>11100000</v>
      </c>
      <c r="G104" s="37" t="s">
        <v>440</v>
      </c>
      <c r="H104" s="319">
        <v>36.4</v>
      </c>
      <c r="I104" s="5">
        <v>13</v>
      </c>
      <c r="J104" s="3" t="s">
        <v>371</v>
      </c>
      <c r="K104" s="3"/>
      <c r="L104" s="40"/>
      <c r="M104" s="40"/>
      <c r="N104" s="3"/>
      <c r="O104" s="3"/>
      <c r="P104" s="40"/>
      <c r="Q104" s="40"/>
      <c r="R104" s="3"/>
      <c r="S104" s="40"/>
    </row>
    <row r="105" spans="1:19" x14ac:dyDescent="0.4">
      <c r="A105" s="99" t="s">
        <v>1018</v>
      </c>
      <c r="B105" s="2" t="s">
        <v>47</v>
      </c>
      <c r="C105" s="35">
        <v>42437</v>
      </c>
      <c r="D105" s="3" t="s">
        <v>2013</v>
      </c>
      <c r="E105" s="4">
        <v>20780000</v>
      </c>
      <c r="F105" s="4">
        <v>20000000</v>
      </c>
      <c r="G105" s="37" t="s">
        <v>440</v>
      </c>
      <c r="H105" s="319">
        <v>40.299999999999997</v>
      </c>
      <c r="I105" s="5">
        <v>20</v>
      </c>
      <c r="J105" s="3" t="s">
        <v>303</v>
      </c>
      <c r="K105" s="3"/>
      <c r="L105" s="40"/>
      <c r="M105" s="40"/>
      <c r="N105" s="3"/>
      <c r="O105" s="3"/>
      <c r="P105" s="40"/>
      <c r="Q105" s="40"/>
      <c r="R105" s="3"/>
      <c r="S105" s="40"/>
    </row>
    <row r="106" spans="1:19" x14ac:dyDescent="0.4">
      <c r="A106" s="99" t="s">
        <v>1018</v>
      </c>
      <c r="B106" s="2" t="s">
        <v>47</v>
      </c>
      <c r="C106" s="35">
        <v>42437</v>
      </c>
      <c r="D106" s="3" t="s">
        <v>1429</v>
      </c>
      <c r="E106" s="4">
        <v>47077200</v>
      </c>
      <c r="F106" s="4">
        <v>41040000</v>
      </c>
      <c r="G106" s="37" t="s">
        <v>440</v>
      </c>
      <c r="H106" s="319">
        <v>120.1</v>
      </c>
      <c r="I106" s="5">
        <v>30</v>
      </c>
      <c r="J106" s="3" t="s">
        <v>303</v>
      </c>
      <c r="K106" s="3"/>
      <c r="L106" s="40"/>
      <c r="M106" s="40"/>
      <c r="N106" s="3"/>
      <c r="O106" s="3"/>
      <c r="P106" s="40"/>
      <c r="Q106" s="40"/>
      <c r="R106" s="3"/>
      <c r="S106" s="40"/>
    </row>
    <row r="107" spans="1:19" x14ac:dyDescent="0.4">
      <c r="A107" s="99" t="s">
        <v>1018</v>
      </c>
      <c r="B107" s="2" t="s">
        <v>47</v>
      </c>
      <c r="C107" s="35">
        <v>42405</v>
      </c>
      <c r="D107" s="3" t="s">
        <v>1430</v>
      </c>
      <c r="E107" s="4">
        <v>25610000</v>
      </c>
      <c r="F107" s="4">
        <v>24800000</v>
      </c>
      <c r="G107" s="37" t="s">
        <v>440</v>
      </c>
      <c r="H107" s="90">
        <v>120</v>
      </c>
      <c r="I107" s="5">
        <v>10</v>
      </c>
      <c r="J107" s="3" t="s">
        <v>303</v>
      </c>
      <c r="K107" s="3"/>
      <c r="L107" s="40"/>
      <c r="M107" s="40"/>
      <c r="N107" s="3"/>
      <c r="O107" s="3"/>
      <c r="P107" s="40"/>
      <c r="Q107" s="40"/>
      <c r="R107" s="3"/>
      <c r="S107" s="40"/>
    </row>
    <row r="108" spans="1:19" ht="20.25" thickBot="1" x14ac:dyDescent="0.45">
      <c r="A108" s="262" t="s">
        <v>428</v>
      </c>
      <c r="B108" s="186" t="s">
        <v>47</v>
      </c>
      <c r="C108" s="187">
        <v>42405</v>
      </c>
      <c r="D108" s="188" t="s">
        <v>669</v>
      </c>
      <c r="E108" s="189">
        <v>23945000</v>
      </c>
      <c r="F108" s="189">
        <v>16569940</v>
      </c>
      <c r="G108" s="246" t="s">
        <v>440</v>
      </c>
      <c r="H108" s="322">
        <v>200</v>
      </c>
      <c r="I108" s="191">
        <v>130</v>
      </c>
      <c r="J108" s="188" t="s">
        <v>171</v>
      </c>
      <c r="K108" s="3"/>
      <c r="L108" s="40"/>
      <c r="M108" s="40"/>
      <c r="N108" s="3"/>
      <c r="O108" s="3"/>
      <c r="P108" s="40"/>
      <c r="Q108" s="40"/>
      <c r="R108" s="3"/>
      <c r="S108" s="40"/>
    </row>
    <row r="109" spans="1:19" ht="20.25" thickTop="1" thickBot="1" x14ac:dyDescent="0.45">
      <c r="A109" s="340" t="s">
        <v>2040</v>
      </c>
      <c r="B109" s="701">
        <v>11</v>
      </c>
      <c r="C109" s="701"/>
      <c r="D109" s="702"/>
      <c r="E109" s="727">
        <f>SUM(F98:F108)</f>
        <v>212634940</v>
      </c>
      <c r="F109" s="728"/>
      <c r="G109" s="389"/>
      <c r="H109" s="347">
        <f>SUM(H98:H108)</f>
        <v>888.69999999999993</v>
      </c>
      <c r="I109" s="347">
        <f>SUM(I98:I108)</f>
        <v>329</v>
      </c>
      <c r="J109" s="382"/>
      <c r="K109" s="3"/>
      <c r="L109" s="40"/>
      <c r="M109" s="40"/>
      <c r="N109" s="3"/>
      <c r="O109" s="3"/>
      <c r="P109" s="40"/>
      <c r="Q109" s="40"/>
      <c r="R109" s="3"/>
      <c r="S109" s="40"/>
    </row>
    <row r="110" spans="1:19" ht="20.25" thickTop="1" x14ac:dyDescent="0.4">
      <c r="A110" s="42" t="s">
        <v>1129</v>
      </c>
      <c r="B110" s="9" t="s">
        <v>1386</v>
      </c>
      <c r="C110" s="36">
        <v>42247</v>
      </c>
      <c r="D110" s="7" t="s">
        <v>2014</v>
      </c>
      <c r="E110" s="10">
        <v>12312000</v>
      </c>
      <c r="F110" s="10">
        <v>9000000</v>
      </c>
      <c r="G110" s="92" t="s">
        <v>1846</v>
      </c>
      <c r="H110" s="321">
        <v>33.6</v>
      </c>
      <c r="I110" s="11">
        <v>11</v>
      </c>
      <c r="J110" s="7" t="s">
        <v>371</v>
      </c>
      <c r="K110" s="3"/>
      <c r="L110" s="40"/>
      <c r="M110" s="40"/>
      <c r="N110" s="3"/>
      <c r="O110" s="3"/>
      <c r="P110" s="40"/>
      <c r="Q110" s="40"/>
      <c r="R110" s="3"/>
      <c r="S110" s="40"/>
    </row>
    <row r="111" spans="1:19" x14ac:dyDescent="0.4">
      <c r="A111" s="13" t="s">
        <v>1129</v>
      </c>
      <c r="B111" s="2" t="s">
        <v>1386</v>
      </c>
      <c r="C111" s="35">
        <v>42244</v>
      </c>
      <c r="D111" s="3" t="s">
        <v>2011</v>
      </c>
      <c r="E111" s="4">
        <v>39290400</v>
      </c>
      <c r="F111" s="4">
        <v>28700000</v>
      </c>
      <c r="G111" s="30" t="s">
        <v>1846</v>
      </c>
      <c r="H111" s="319">
        <v>127</v>
      </c>
      <c r="I111" s="5">
        <v>43</v>
      </c>
      <c r="J111" s="3" t="s">
        <v>371</v>
      </c>
      <c r="K111" s="3"/>
      <c r="L111" s="40"/>
      <c r="M111" s="40"/>
      <c r="N111" s="3"/>
      <c r="O111" s="3"/>
      <c r="P111" s="40"/>
      <c r="Q111" s="40"/>
      <c r="R111" s="3"/>
      <c r="S111" s="40"/>
    </row>
    <row r="112" spans="1:19" x14ac:dyDescent="0.4">
      <c r="A112" s="13" t="s">
        <v>1129</v>
      </c>
      <c r="B112" s="2" t="s">
        <v>1386</v>
      </c>
      <c r="C112" s="35">
        <v>42242</v>
      </c>
      <c r="D112" s="3" t="s">
        <v>2005</v>
      </c>
      <c r="E112" s="4">
        <v>26913600</v>
      </c>
      <c r="F112" s="4">
        <v>19685000</v>
      </c>
      <c r="G112" s="37" t="s">
        <v>440</v>
      </c>
      <c r="H112" s="319">
        <v>82.6</v>
      </c>
      <c r="I112" s="5">
        <v>30</v>
      </c>
      <c r="J112" s="3" t="s">
        <v>371</v>
      </c>
      <c r="K112" s="3"/>
      <c r="L112" s="3"/>
      <c r="M112" s="6"/>
      <c r="N112" s="3"/>
      <c r="O112" s="3"/>
      <c r="P112" s="6"/>
      <c r="Q112" s="6"/>
      <c r="R112" s="3"/>
      <c r="S112" s="6"/>
    </row>
    <row r="113" spans="1:19" x14ac:dyDescent="0.4">
      <c r="A113" s="13" t="s">
        <v>1129</v>
      </c>
      <c r="B113" s="2" t="s">
        <v>1386</v>
      </c>
      <c r="C113" s="35">
        <v>42242</v>
      </c>
      <c r="D113" s="3" t="s">
        <v>1428</v>
      </c>
      <c r="E113" s="4">
        <v>20239200</v>
      </c>
      <c r="F113" s="4">
        <v>14788000</v>
      </c>
      <c r="G113" s="37" t="s">
        <v>440</v>
      </c>
      <c r="H113" s="320">
        <v>60</v>
      </c>
      <c r="I113" s="18">
        <v>20</v>
      </c>
      <c r="J113" s="3" t="s">
        <v>371</v>
      </c>
      <c r="K113" s="3"/>
      <c r="L113" s="3"/>
      <c r="M113" s="6"/>
      <c r="N113" s="3"/>
      <c r="O113" s="3"/>
      <c r="P113" s="6"/>
      <c r="Q113" s="6"/>
      <c r="R113" s="3"/>
      <c r="S113" s="6"/>
    </row>
    <row r="114" spans="1:19" x14ac:dyDescent="0.4">
      <c r="A114" s="13" t="s">
        <v>1129</v>
      </c>
      <c r="B114" s="2" t="s">
        <v>1386</v>
      </c>
      <c r="C114" s="35">
        <v>42235</v>
      </c>
      <c r="D114" s="3" t="s">
        <v>2015</v>
      </c>
      <c r="E114" s="4">
        <v>29970000</v>
      </c>
      <c r="F114" s="4">
        <v>21647000</v>
      </c>
      <c r="G114" s="30" t="s">
        <v>1846</v>
      </c>
      <c r="H114" s="320">
        <v>97.6</v>
      </c>
      <c r="I114" s="18">
        <v>28</v>
      </c>
      <c r="J114" s="3" t="s">
        <v>371</v>
      </c>
      <c r="K114" s="3"/>
      <c r="L114" s="3"/>
      <c r="M114" s="6"/>
      <c r="N114" s="3"/>
      <c r="O114" s="3"/>
      <c r="P114" s="6"/>
      <c r="Q114" s="6"/>
      <c r="R114" s="3"/>
      <c r="S114" s="6"/>
    </row>
    <row r="115" spans="1:19" x14ac:dyDescent="0.4">
      <c r="A115" s="13" t="s">
        <v>1129</v>
      </c>
      <c r="B115" s="2" t="s">
        <v>1386</v>
      </c>
      <c r="C115" s="35">
        <v>42235</v>
      </c>
      <c r="D115" s="6" t="s">
        <v>2016</v>
      </c>
      <c r="E115" s="4">
        <v>21114000</v>
      </c>
      <c r="F115" s="4">
        <v>15430000</v>
      </c>
      <c r="G115" s="37" t="s">
        <v>440</v>
      </c>
      <c r="H115" s="320"/>
      <c r="I115" s="18"/>
      <c r="J115" s="3" t="s">
        <v>371</v>
      </c>
      <c r="K115" s="3"/>
      <c r="L115" s="3"/>
      <c r="M115" s="6"/>
      <c r="N115" s="3"/>
      <c r="O115" s="3"/>
      <c r="P115" s="6"/>
      <c r="Q115" s="6"/>
      <c r="R115" s="3"/>
      <c r="S115" s="6"/>
    </row>
    <row r="116" spans="1:19" x14ac:dyDescent="0.4">
      <c r="A116" s="99" t="s">
        <v>1018</v>
      </c>
      <c r="B116" s="2" t="s">
        <v>1386</v>
      </c>
      <c r="C116" s="35">
        <v>42072</v>
      </c>
      <c r="D116" s="6" t="s">
        <v>1429</v>
      </c>
      <c r="E116" s="4">
        <v>50911200</v>
      </c>
      <c r="F116" s="4">
        <v>48816000</v>
      </c>
      <c r="G116" s="37" t="s">
        <v>440</v>
      </c>
      <c r="H116" s="320">
        <v>652.5</v>
      </c>
      <c r="I116" s="18"/>
      <c r="J116" s="3" t="s">
        <v>303</v>
      </c>
      <c r="K116" s="3"/>
      <c r="L116" s="3"/>
      <c r="M116" s="6"/>
      <c r="N116" s="3"/>
      <c r="O116" s="3"/>
      <c r="P116" s="6"/>
      <c r="Q116" s="6"/>
      <c r="R116" s="3"/>
      <c r="S116" s="6"/>
    </row>
    <row r="117" spans="1:19" ht="20.25" thickBot="1" x14ac:dyDescent="0.45">
      <c r="A117" s="185" t="s">
        <v>1018</v>
      </c>
      <c r="B117" s="186" t="s">
        <v>1386</v>
      </c>
      <c r="C117" s="187">
        <v>42048</v>
      </c>
      <c r="D117" s="188" t="s">
        <v>1430</v>
      </c>
      <c r="E117" s="189">
        <v>52326000</v>
      </c>
      <c r="F117" s="189">
        <v>48600000</v>
      </c>
      <c r="G117" s="246" t="s">
        <v>440</v>
      </c>
      <c r="H117" s="325">
        <v>720.6</v>
      </c>
      <c r="I117" s="306"/>
      <c r="J117" s="188" t="s">
        <v>303</v>
      </c>
      <c r="K117" s="3"/>
      <c r="L117" s="3"/>
      <c r="M117" s="6"/>
      <c r="N117" s="3"/>
      <c r="O117" s="3"/>
      <c r="P117" s="3"/>
      <c r="Q117" s="3"/>
      <c r="R117" s="3"/>
      <c r="S117" s="3"/>
    </row>
    <row r="118" spans="1:19" ht="20.25" thickTop="1" thickBot="1" x14ac:dyDescent="0.45">
      <c r="A118" s="331" t="s">
        <v>2040</v>
      </c>
      <c r="B118" s="701">
        <v>8</v>
      </c>
      <c r="C118" s="701"/>
      <c r="D118" s="702"/>
      <c r="E118" s="721">
        <f>SUM(F110:F117)</f>
        <v>206666000</v>
      </c>
      <c r="F118" s="722"/>
      <c r="G118" s="390"/>
      <c r="H118" s="348">
        <f>SUM(H110:H117)</f>
        <v>1773.9</v>
      </c>
      <c r="I118" s="348">
        <f>SUM(I110:I117)</f>
        <v>132</v>
      </c>
      <c r="J118" s="382"/>
      <c r="K118" s="3"/>
      <c r="L118" s="3"/>
      <c r="M118" s="6"/>
      <c r="N118" s="3"/>
      <c r="O118" s="3"/>
      <c r="P118" s="3"/>
      <c r="Q118" s="3"/>
      <c r="R118" s="3"/>
      <c r="S118" s="3"/>
    </row>
    <row r="119" spans="1:19" ht="20.25" thickTop="1" x14ac:dyDescent="0.4">
      <c r="A119" s="42" t="s">
        <v>428</v>
      </c>
      <c r="B119" s="9" t="s">
        <v>1389</v>
      </c>
      <c r="C119" s="36">
        <v>41932</v>
      </c>
      <c r="D119" s="7" t="s">
        <v>669</v>
      </c>
      <c r="E119" s="10">
        <v>24343000</v>
      </c>
      <c r="F119" s="10">
        <v>17381000</v>
      </c>
      <c r="G119" s="38" t="s">
        <v>440</v>
      </c>
      <c r="H119" s="324">
        <v>200</v>
      </c>
      <c r="I119" s="11">
        <v>200</v>
      </c>
      <c r="J119" s="7" t="s">
        <v>171</v>
      </c>
      <c r="K119" s="3"/>
      <c r="L119" s="3"/>
      <c r="M119" s="6"/>
      <c r="N119" s="3"/>
      <c r="O119" s="3"/>
      <c r="P119" s="3"/>
      <c r="Q119" s="3"/>
      <c r="R119" s="3"/>
      <c r="S119" s="3"/>
    </row>
    <row r="120" spans="1:19" x14ac:dyDescent="0.4">
      <c r="A120" s="13" t="s">
        <v>1129</v>
      </c>
      <c r="B120" s="2" t="s">
        <v>1389</v>
      </c>
      <c r="C120" s="35">
        <v>41857</v>
      </c>
      <c r="D120" s="3" t="s">
        <v>2017</v>
      </c>
      <c r="E120" s="4">
        <v>10044000</v>
      </c>
      <c r="F120" s="4">
        <v>7185000</v>
      </c>
      <c r="G120" s="30" t="s">
        <v>1846</v>
      </c>
      <c r="H120" s="90">
        <v>25</v>
      </c>
      <c r="I120" s="5">
        <v>10</v>
      </c>
      <c r="J120" s="3" t="s">
        <v>371</v>
      </c>
      <c r="K120" s="3"/>
      <c r="L120" s="3"/>
      <c r="M120" s="6"/>
      <c r="N120" s="3"/>
      <c r="O120" s="3"/>
      <c r="P120" s="3"/>
      <c r="Q120" s="3"/>
      <c r="R120" s="3"/>
      <c r="S120" s="3"/>
    </row>
    <row r="121" spans="1:19" x14ac:dyDescent="0.4">
      <c r="A121" s="13" t="s">
        <v>2018</v>
      </c>
      <c r="B121" s="2" t="s">
        <v>1389</v>
      </c>
      <c r="C121" s="35">
        <v>41855</v>
      </c>
      <c r="D121" s="3" t="s">
        <v>2019</v>
      </c>
      <c r="E121" s="4">
        <v>10000000</v>
      </c>
      <c r="F121" s="4"/>
      <c r="G121" s="37" t="s">
        <v>440</v>
      </c>
      <c r="H121" s="91">
        <v>80</v>
      </c>
      <c r="I121" s="5"/>
      <c r="J121" s="3" t="s">
        <v>416</v>
      </c>
      <c r="K121" s="52"/>
      <c r="L121" s="52"/>
      <c r="M121" s="66"/>
      <c r="N121" s="52"/>
      <c r="O121" s="52"/>
      <c r="P121" s="52"/>
      <c r="Q121" s="52"/>
      <c r="R121" s="52"/>
      <c r="S121" s="52"/>
    </row>
    <row r="122" spans="1:19" x14ac:dyDescent="0.4">
      <c r="A122" s="99" t="s">
        <v>1018</v>
      </c>
      <c r="B122" s="2" t="s">
        <v>1389</v>
      </c>
      <c r="C122" s="35">
        <v>41753</v>
      </c>
      <c r="D122" s="3" t="s">
        <v>1429</v>
      </c>
      <c r="E122" s="4">
        <v>48000000</v>
      </c>
      <c r="F122" s="4">
        <v>44700000</v>
      </c>
      <c r="G122" s="37" t="s">
        <v>440</v>
      </c>
      <c r="H122" s="90">
        <v>718.7</v>
      </c>
      <c r="I122" s="18">
        <v>20</v>
      </c>
      <c r="J122" s="3" t="s">
        <v>303</v>
      </c>
      <c r="K122" s="58"/>
      <c r="L122" s="73"/>
      <c r="M122" s="73"/>
      <c r="N122" s="58"/>
      <c r="O122" s="58"/>
      <c r="P122" s="73"/>
      <c r="Q122" s="73"/>
      <c r="R122" s="58"/>
      <c r="S122" s="73"/>
    </row>
    <row r="123" spans="1:19" x14ac:dyDescent="0.4">
      <c r="A123" s="99" t="s">
        <v>1018</v>
      </c>
      <c r="B123" s="2" t="s">
        <v>1389</v>
      </c>
      <c r="C123" s="35">
        <v>41698</v>
      </c>
      <c r="D123" s="3" t="s">
        <v>1430</v>
      </c>
      <c r="E123" s="4">
        <v>47206800</v>
      </c>
      <c r="F123" s="4">
        <v>46224000</v>
      </c>
      <c r="G123" s="37" t="s">
        <v>440</v>
      </c>
      <c r="H123" s="320">
        <v>793.5</v>
      </c>
      <c r="I123" s="5">
        <v>20</v>
      </c>
      <c r="J123" s="3" t="s">
        <v>303</v>
      </c>
      <c r="K123" s="52"/>
      <c r="L123" s="52"/>
      <c r="M123" s="66"/>
      <c r="N123" s="52"/>
      <c r="O123" s="52"/>
      <c r="P123" s="66"/>
      <c r="Q123" s="66"/>
      <c r="R123" s="52"/>
      <c r="S123" s="66"/>
    </row>
    <row r="124" spans="1:19" ht="20.25" thickBot="1" x14ac:dyDescent="0.45">
      <c r="A124" s="262" t="s">
        <v>1129</v>
      </c>
      <c r="B124" s="186" t="s">
        <v>1389</v>
      </c>
      <c r="C124" s="187">
        <v>41787</v>
      </c>
      <c r="D124" s="253" t="s">
        <v>2020</v>
      </c>
      <c r="E124" s="189">
        <v>17928000</v>
      </c>
      <c r="F124" s="189">
        <v>16600000</v>
      </c>
      <c r="G124" s="254" t="s">
        <v>2021</v>
      </c>
      <c r="H124" s="326">
        <v>65</v>
      </c>
      <c r="I124" s="306">
        <v>11</v>
      </c>
      <c r="J124" s="188" t="s">
        <v>371</v>
      </c>
      <c r="K124" s="74"/>
      <c r="L124" s="74"/>
      <c r="M124" s="75"/>
      <c r="N124" s="74"/>
      <c r="O124" s="74"/>
      <c r="P124" s="75"/>
      <c r="Q124" s="75"/>
      <c r="R124" s="75"/>
      <c r="S124" s="75"/>
    </row>
    <row r="125" spans="1:19" ht="20.25" thickTop="1" thickBot="1" x14ac:dyDescent="0.45">
      <c r="A125" s="340" t="s">
        <v>2040</v>
      </c>
      <c r="B125" s="701">
        <v>6</v>
      </c>
      <c r="C125" s="701"/>
      <c r="D125" s="702"/>
      <c r="E125" s="705">
        <f>SUM(F119:F120,E121,F122:F124)</f>
        <v>142090000</v>
      </c>
      <c r="F125" s="706"/>
      <c r="G125" s="381"/>
      <c r="H125" s="347">
        <f>SUM(H119:H124)</f>
        <v>1882.2</v>
      </c>
      <c r="I125" s="347">
        <f>SUM(I119:I124)</f>
        <v>261</v>
      </c>
      <c r="J125" s="382"/>
      <c r="K125" s="106"/>
      <c r="L125" s="106"/>
      <c r="M125" s="107"/>
      <c r="N125" s="106"/>
      <c r="O125" s="106"/>
      <c r="P125" s="107"/>
      <c r="Q125" s="107"/>
      <c r="R125" s="107"/>
      <c r="S125" s="107"/>
    </row>
    <row r="126" spans="1:19" ht="20.25" thickTop="1" x14ac:dyDescent="0.4">
      <c r="A126" s="42" t="s">
        <v>2022</v>
      </c>
      <c r="B126" s="9" t="s">
        <v>1398</v>
      </c>
      <c r="C126" s="36">
        <v>41583</v>
      </c>
      <c r="D126" s="7" t="s">
        <v>2023</v>
      </c>
      <c r="E126" s="10">
        <v>5623800</v>
      </c>
      <c r="F126" s="10">
        <v>5512500</v>
      </c>
      <c r="G126" s="28" t="s">
        <v>2010</v>
      </c>
      <c r="H126" s="324"/>
      <c r="I126" s="11"/>
      <c r="J126" s="7" t="s">
        <v>303</v>
      </c>
      <c r="K126" s="3"/>
      <c r="L126" s="40"/>
      <c r="M126" s="40"/>
      <c r="N126" s="3"/>
      <c r="O126" s="3"/>
      <c r="P126" s="40"/>
      <c r="Q126" s="40"/>
      <c r="R126" s="3"/>
      <c r="S126" s="40"/>
    </row>
    <row r="127" spans="1:19" x14ac:dyDescent="0.4">
      <c r="A127" s="13" t="s">
        <v>2024</v>
      </c>
      <c r="B127" s="2" t="s">
        <v>1398</v>
      </c>
      <c r="C127" s="35">
        <v>41520</v>
      </c>
      <c r="D127" s="3" t="s">
        <v>2025</v>
      </c>
      <c r="E127" s="4">
        <v>8821000</v>
      </c>
      <c r="F127" s="14">
        <v>7800000</v>
      </c>
      <c r="G127" s="30" t="s">
        <v>1846</v>
      </c>
      <c r="H127" s="90"/>
      <c r="I127" s="5"/>
      <c r="J127" s="3" t="s">
        <v>371</v>
      </c>
      <c r="K127" s="3"/>
      <c r="L127" s="6"/>
      <c r="M127" s="40"/>
      <c r="N127" s="3"/>
      <c r="O127" s="3"/>
      <c r="P127" s="40"/>
      <c r="Q127" s="40"/>
      <c r="R127" s="3"/>
      <c r="S127" s="40"/>
    </row>
    <row r="128" spans="1:19" x14ac:dyDescent="0.4">
      <c r="A128" s="13" t="s">
        <v>428</v>
      </c>
      <c r="B128" s="2" t="s">
        <v>1398</v>
      </c>
      <c r="C128" s="35">
        <v>41512</v>
      </c>
      <c r="D128" s="3" t="s">
        <v>2026</v>
      </c>
      <c r="E128" s="4">
        <v>25651000</v>
      </c>
      <c r="F128" s="4">
        <v>18511000</v>
      </c>
      <c r="G128" s="37" t="s">
        <v>440</v>
      </c>
      <c r="H128" s="320">
        <v>230</v>
      </c>
      <c r="I128" s="5">
        <v>230</v>
      </c>
      <c r="J128" s="3" t="s">
        <v>171</v>
      </c>
      <c r="K128" s="3"/>
      <c r="L128" s="6"/>
      <c r="M128" s="40"/>
      <c r="N128" s="3"/>
      <c r="O128" s="3"/>
      <c r="P128" s="40"/>
      <c r="Q128" s="40"/>
      <c r="R128" s="3"/>
      <c r="S128" s="40"/>
    </row>
    <row r="129" spans="1:19" x14ac:dyDescent="0.4">
      <c r="A129" s="13" t="s">
        <v>428</v>
      </c>
      <c r="B129" s="2" t="s">
        <v>1398</v>
      </c>
      <c r="C129" s="35">
        <v>41512</v>
      </c>
      <c r="D129" s="3" t="s">
        <v>2027</v>
      </c>
      <c r="E129" s="4">
        <v>25498000</v>
      </c>
      <c r="F129" s="4">
        <v>18396000</v>
      </c>
      <c r="G129" s="37" t="s">
        <v>440</v>
      </c>
      <c r="H129" s="320">
        <v>230</v>
      </c>
      <c r="I129" s="5">
        <v>225</v>
      </c>
      <c r="J129" s="3" t="s">
        <v>171</v>
      </c>
      <c r="K129" s="3"/>
      <c r="L129" s="6"/>
      <c r="M129" s="40"/>
      <c r="N129" s="3"/>
      <c r="O129" s="3"/>
      <c r="P129" s="40"/>
      <c r="Q129" s="40"/>
      <c r="R129" s="3"/>
      <c r="S129" s="40"/>
    </row>
    <row r="130" spans="1:19" x14ac:dyDescent="0.4">
      <c r="A130" s="99" t="s">
        <v>1018</v>
      </c>
      <c r="B130" s="2" t="s">
        <v>1398</v>
      </c>
      <c r="C130" s="35">
        <v>41492</v>
      </c>
      <c r="D130" s="3" t="s">
        <v>2028</v>
      </c>
      <c r="E130" s="4">
        <v>27430000</v>
      </c>
      <c r="F130" s="4">
        <v>26000000</v>
      </c>
      <c r="G130" s="37" t="s">
        <v>440</v>
      </c>
      <c r="H130" s="320">
        <v>977</v>
      </c>
      <c r="I130" s="5">
        <v>20</v>
      </c>
      <c r="J130" s="3" t="s">
        <v>303</v>
      </c>
      <c r="K130" s="3"/>
      <c r="L130" s="6"/>
      <c r="M130" s="40"/>
      <c r="N130" s="3"/>
      <c r="O130" s="3"/>
      <c r="P130" s="40"/>
      <c r="Q130" s="40"/>
      <c r="R130" s="3"/>
      <c r="S130" s="40"/>
    </row>
    <row r="131" spans="1:19" x14ac:dyDescent="0.4">
      <c r="A131" s="99" t="s">
        <v>1018</v>
      </c>
      <c r="B131" s="2" t="s">
        <v>1398</v>
      </c>
      <c r="C131" s="35">
        <v>41387</v>
      </c>
      <c r="D131" s="3" t="s">
        <v>2029</v>
      </c>
      <c r="E131" s="4">
        <v>31552500</v>
      </c>
      <c r="F131" s="4">
        <v>29400000</v>
      </c>
      <c r="G131" s="37" t="s">
        <v>440</v>
      </c>
      <c r="H131" s="90">
        <v>1061</v>
      </c>
      <c r="I131" s="5">
        <v>20</v>
      </c>
      <c r="J131" s="3" t="s">
        <v>303</v>
      </c>
      <c r="K131" s="3"/>
      <c r="L131" s="40"/>
      <c r="M131" s="40"/>
      <c r="N131" s="3"/>
      <c r="O131" s="3"/>
      <c r="P131" s="40"/>
      <c r="Q131" s="40"/>
      <c r="R131" s="3"/>
      <c r="S131" s="40"/>
    </row>
    <row r="132" spans="1:19" ht="20.25" thickBot="1" x14ac:dyDescent="0.45">
      <c r="A132" s="185" t="s">
        <v>1018</v>
      </c>
      <c r="B132" s="186" t="s">
        <v>1398</v>
      </c>
      <c r="C132" s="187">
        <v>41387</v>
      </c>
      <c r="D132" s="188" t="s">
        <v>2030</v>
      </c>
      <c r="E132" s="189">
        <v>51019500</v>
      </c>
      <c r="F132" s="189">
        <v>48090000</v>
      </c>
      <c r="G132" s="246" t="s">
        <v>440</v>
      </c>
      <c r="H132" s="325">
        <v>199</v>
      </c>
      <c r="I132" s="191">
        <v>30</v>
      </c>
      <c r="J132" s="188" t="s">
        <v>303</v>
      </c>
      <c r="K132" s="3"/>
      <c r="L132" s="46"/>
      <c r="M132" s="40"/>
      <c r="N132" s="3"/>
      <c r="O132" s="3"/>
      <c r="P132" s="48"/>
      <c r="Q132" s="40"/>
      <c r="R132" s="3"/>
      <c r="S132" s="40"/>
    </row>
    <row r="133" spans="1:19" ht="20.25" thickTop="1" thickBot="1" x14ac:dyDescent="0.45">
      <c r="A133" s="331" t="s">
        <v>2040</v>
      </c>
      <c r="B133" s="701">
        <v>7</v>
      </c>
      <c r="C133" s="701"/>
      <c r="D133" s="702"/>
      <c r="E133" s="721">
        <f>SUM(F126:F132)</f>
        <v>153709500</v>
      </c>
      <c r="F133" s="722"/>
      <c r="G133" s="390"/>
      <c r="H133" s="348">
        <f>SUM(H126:H132)</f>
        <v>2697</v>
      </c>
      <c r="I133" s="348">
        <f>SUM(I126:I132)</f>
        <v>525</v>
      </c>
      <c r="J133" s="382"/>
      <c r="K133" s="3"/>
      <c r="L133" s="46"/>
      <c r="M133" s="40"/>
      <c r="N133" s="3"/>
      <c r="O133" s="3"/>
      <c r="P133" s="48"/>
      <c r="Q133" s="40"/>
      <c r="R133" s="3"/>
      <c r="S133" s="40"/>
    </row>
    <row r="134" spans="1:19" ht="20.25" thickTop="1" x14ac:dyDescent="0.4">
      <c r="A134" s="42" t="s">
        <v>428</v>
      </c>
      <c r="B134" s="9" t="s">
        <v>1401</v>
      </c>
      <c r="C134" s="36">
        <v>41246</v>
      </c>
      <c r="D134" s="7" t="s">
        <v>2031</v>
      </c>
      <c r="E134" s="10">
        <v>28519000</v>
      </c>
      <c r="F134" s="10">
        <v>25100000</v>
      </c>
      <c r="G134" s="38" t="s">
        <v>440</v>
      </c>
      <c r="H134" s="327">
        <v>265</v>
      </c>
      <c r="I134" s="11">
        <v>90</v>
      </c>
      <c r="J134" s="7" t="s">
        <v>171</v>
      </c>
      <c r="K134" s="3"/>
      <c r="L134" s="40"/>
      <c r="M134" s="40"/>
      <c r="N134" s="3"/>
      <c r="O134" s="3"/>
      <c r="P134" s="40"/>
      <c r="Q134" s="40"/>
      <c r="R134" s="3"/>
      <c r="S134" s="40"/>
    </row>
    <row r="135" spans="1:19" x14ac:dyDescent="0.4">
      <c r="A135" s="13" t="s">
        <v>428</v>
      </c>
      <c r="B135" s="2" t="s">
        <v>1401</v>
      </c>
      <c r="C135" s="35">
        <v>41246</v>
      </c>
      <c r="D135" s="3" t="s">
        <v>2032</v>
      </c>
      <c r="E135" s="4">
        <v>28333000</v>
      </c>
      <c r="F135" s="4">
        <v>19811000</v>
      </c>
      <c r="G135" s="30" t="s">
        <v>1846</v>
      </c>
      <c r="H135" s="320">
        <v>260</v>
      </c>
      <c r="I135" s="5">
        <v>100</v>
      </c>
      <c r="J135" s="3" t="s">
        <v>171</v>
      </c>
      <c r="K135" s="52"/>
      <c r="L135" s="72"/>
      <c r="M135" s="72"/>
      <c r="N135" s="52"/>
      <c r="O135" s="52"/>
      <c r="P135" s="72"/>
      <c r="Q135" s="72"/>
      <c r="R135" s="52"/>
      <c r="S135" s="72"/>
    </row>
    <row r="136" spans="1:19" x14ac:dyDescent="0.4">
      <c r="A136" s="13" t="s">
        <v>428</v>
      </c>
      <c r="B136" s="2" t="s">
        <v>1401</v>
      </c>
      <c r="C136" s="35">
        <v>41246</v>
      </c>
      <c r="D136" s="3" t="s">
        <v>2033</v>
      </c>
      <c r="E136" s="4">
        <v>28441000</v>
      </c>
      <c r="F136" s="4">
        <v>25000000</v>
      </c>
      <c r="G136" s="37" t="s">
        <v>440</v>
      </c>
      <c r="H136" s="320">
        <v>255</v>
      </c>
      <c r="I136" s="5">
        <v>120</v>
      </c>
      <c r="J136" s="3" t="s">
        <v>171</v>
      </c>
      <c r="K136" s="58"/>
      <c r="L136" s="70"/>
      <c r="M136" s="70"/>
      <c r="N136" s="58"/>
      <c r="O136" s="58"/>
      <c r="P136" s="70"/>
      <c r="Q136" s="70"/>
      <c r="R136" s="58"/>
      <c r="S136" s="70"/>
    </row>
    <row r="137" spans="1:19" x14ac:dyDescent="0.4">
      <c r="A137" s="99" t="s">
        <v>1018</v>
      </c>
      <c r="B137" s="2" t="s">
        <v>1401</v>
      </c>
      <c r="C137" s="35">
        <v>41110</v>
      </c>
      <c r="D137" s="3" t="s">
        <v>2034</v>
      </c>
      <c r="E137" s="4">
        <v>47350000</v>
      </c>
      <c r="F137" s="4">
        <v>42400000</v>
      </c>
      <c r="G137" s="37" t="s">
        <v>440</v>
      </c>
      <c r="H137" s="320">
        <v>348</v>
      </c>
      <c r="I137" s="5">
        <v>20</v>
      </c>
      <c r="J137" s="3" t="s">
        <v>303</v>
      </c>
      <c r="K137" s="3"/>
      <c r="L137" s="6"/>
      <c r="M137" s="6"/>
      <c r="N137" s="3"/>
      <c r="O137" s="3"/>
      <c r="P137" s="6"/>
      <c r="Q137" s="6"/>
      <c r="R137" s="3"/>
      <c r="S137" s="6"/>
    </row>
    <row r="138" spans="1:19" x14ac:dyDescent="0.4">
      <c r="A138" s="99" t="s">
        <v>1018</v>
      </c>
      <c r="B138" s="2" t="s">
        <v>1401</v>
      </c>
      <c r="C138" s="35">
        <v>41108</v>
      </c>
      <c r="D138" s="6" t="s">
        <v>2035</v>
      </c>
      <c r="E138" s="4"/>
      <c r="F138" s="4">
        <v>36000000</v>
      </c>
      <c r="G138" s="37" t="s">
        <v>440</v>
      </c>
      <c r="H138" s="90">
        <v>205</v>
      </c>
      <c r="I138" s="5">
        <v>20</v>
      </c>
      <c r="J138" s="3" t="s">
        <v>303</v>
      </c>
      <c r="K138" s="3"/>
      <c r="L138" s="6"/>
      <c r="M138" s="6"/>
      <c r="N138" s="3"/>
      <c r="O138" s="3"/>
      <c r="P138" s="6"/>
      <c r="Q138" s="6"/>
      <c r="R138" s="3"/>
      <c r="S138" s="6"/>
    </row>
    <row r="139" spans="1:19" x14ac:dyDescent="0.4">
      <c r="A139" s="99" t="s">
        <v>1018</v>
      </c>
      <c r="B139" s="2" t="s">
        <v>1401</v>
      </c>
      <c r="C139" s="35">
        <v>41052</v>
      </c>
      <c r="D139" s="6" t="s">
        <v>2036</v>
      </c>
      <c r="E139" s="4"/>
      <c r="F139" s="4">
        <v>30000000</v>
      </c>
      <c r="G139" s="37" t="s">
        <v>440</v>
      </c>
      <c r="H139" s="90">
        <v>188</v>
      </c>
      <c r="I139" s="5">
        <v>20</v>
      </c>
      <c r="J139" s="3" t="s">
        <v>303</v>
      </c>
      <c r="K139" s="3"/>
      <c r="L139" s="40"/>
      <c r="M139" s="40"/>
      <c r="N139" s="3"/>
      <c r="O139" s="3"/>
      <c r="P139" s="40"/>
      <c r="Q139" s="40"/>
      <c r="R139" s="3"/>
      <c r="S139" s="40"/>
    </row>
    <row r="140" spans="1:19" x14ac:dyDescent="0.4">
      <c r="A140" s="99" t="s">
        <v>1018</v>
      </c>
      <c r="B140" s="2" t="s">
        <v>1401</v>
      </c>
      <c r="C140" s="35">
        <v>40963</v>
      </c>
      <c r="D140" s="3" t="s">
        <v>2037</v>
      </c>
      <c r="E140" s="4">
        <v>16640000</v>
      </c>
      <c r="F140" s="4">
        <v>16000000</v>
      </c>
      <c r="G140" s="27" t="s">
        <v>2010</v>
      </c>
      <c r="H140" s="319"/>
      <c r="I140" s="5"/>
      <c r="J140" s="3" t="s">
        <v>490</v>
      </c>
      <c r="K140" s="3"/>
      <c r="L140" s="40"/>
      <c r="M140" s="40"/>
      <c r="N140" s="3"/>
      <c r="O140" s="3"/>
      <c r="P140" s="40"/>
      <c r="Q140" s="40"/>
      <c r="R140" s="3"/>
      <c r="S140" s="40"/>
    </row>
    <row r="141" spans="1:19" ht="20.25" thickBot="1" x14ac:dyDescent="0.45">
      <c r="A141" s="262" t="s">
        <v>428</v>
      </c>
      <c r="B141" s="186" t="s">
        <v>1401</v>
      </c>
      <c r="C141" s="187">
        <v>40963</v>
      </c>
      <c r="D141" s="188" t="s">
        <v>2038</v>
      </c>
      <c r="E141" s="189">
        <v>6800000</v>
      </c>
      <c r="F141" s="189">
        <v>4834000</v>
      </c>
      <c r="G141" s="190" t="s">
        <v>2010</v>
      </c>
      <c r="H141" s="325"/>
      <c r="I141" s="191"/>
      <c r="J141" s="188" t="s">
        <v>371</v>
      </c>
      <c r="K141" s="6"/>
      <c r="L141" s="3"/>
      <c r="M141" s="6"/>
      <c r="N141" s="3"/>
      <c r="O141" s="3"/>
      <c r="P141" s="6"/>
      <c r="Q141" s="6"/>
      <c r="R141" s="6"/>
      <c r="S141" s="6"/>
    </row>
    <row r="142" spans="1:19" ht="20.25" thickTop="1" thickBot="1" x14ac:dyDescent="0.45">
      <c r="A142" s="331" t="s">
        <v>2040</v>
      </c>
      <c r="B142" s="701">
        <v>8</v>
      </c>
      <c r="C142" s="701"/>
      <c r="D142" s="702"/>
      <c r="E142" s="721">
        <f>SUM(F134:F141)</f>
        <v>199145000</v>
      </c>
      <c r="F142" s="722"/>
      <c r="G142" s="390"/>
      <c r="H142" s="348">
        <f>SUM(H134:H141)</f>
        <v>1521</v>
      </c>
      <c r="I142" s="348">
        <f>SUM(I134:I141)</f>
        <v>370</v>
      </c>
      <c r="J142" s="382"/>
      <c r="K142" s="6"/>
      <c r="L142" s="3"/>
      <c r="M142" s="6"/>
      <c r="N142" s="3"/>
      <c r="O142" s="3"/>
      <c r="P142" s="6"/>
      <c r="Q142" s="6"/>
      <c r="R142" s="6"/>
      <c r="S142" s="6"/>
    </row>
    <row r="143" spans="1:19" ht="21" thickTop="1" thickBot="1" x14ac:dyDescent="0.45">
      <c r="A143" s="198" t="s">
        <v>1018</v>
      </c>
      <c r="B143" s="199" t="s">
        <v>1460</v>
      </c>
      <c r="C143" s="200">
        <v>40847</v>
      </c>
      <c r="D143" s="201" t="s">
        <v>2039</v>
      </c>
      <c r="E143" s="202">
        <v>11560500</v>
      </c>
      <c r="F143" s="202">
        <v>11550000</v>
      </c>
      <c r="G143" s="249" t="s">
        <v>440</v>
      </c>
      <c r="H143" s="323"/>
      <c r="I143" s="204"/>
      <c r="J143" s="201" t="s">
        <v>490</v>
      </c>
      <c r="K143" s="3"/>
      <c r="L143" s="6"/>
      <c r="M143" s="6"/>
      <c r="N143" s="3"/>
      <c r="O143" s="3"/>
      <c r="P143" s="6"/>
      <c r="Q143" s="6"/>
      <c r="R143" s="6"/>
      <c r="S143" s="6"/>
    </row>
    <row r="144" spans="1:19" thickTop="1" x14ac:dyDescent="0.4">
      <c r="A144" s="349" t="s">
        <v>2040</v>
      </c>
      <c r="B144" s="725">
        <v>1</v>
      </c>
      <c r="C144" s="725"/>
      <c r="D144" s="726"/>
      <c r="E144" s="723">
        <f>SUM(F143)</f>
        <v>11550000</v>
      </c>
      <c r="F144" s="724"/>
      <c r="G144" s="391"/>
      <c r="H144" s="350">
        <f>SUM(H143)</f>
        <v>0</v>
      </c>
      <c r="I144" s="350">
        <f>SUM(I143)</f>
        <v>0</v>
      </c>
      <c r="J144" s="392"/>
      <c r="K144" s="3"/>
      <c r="L144" s="3"/>
      <c r="M144" s="6"/>
      <c r="N144" s="3"/>
      <c r="O144" s="3"/>
      <c r="P144" s="6"/>
      <c r="Q144" s="6"/>
      <c r="R144" s="6"/>
      <c r="S144" s="6"/>
    </row>
    <row r="145" spans="1:19" x14ac:dyDescent="0.4">
      <c r="A145" s="13"/>
      <c r="B145" s="2"/>
      <c r="C145" s="35"/>
      <c r="D145" s="3"/>
      <c r="E145" s="4"/>
      <c r="F145" s="4"/>
      <c r="G145" s="27"/>
      <c r="H145" s="27"/>
      <c r="I145" s="5"/>
      <c r="J145" s="3"/>
      <c r="K145" s="45"/>
      <c r="L145" s="45"/>
      <c r="M145" s="47"/>
      <c r="N145" s="45"/>
      <c r="O145" s="45"/>
      <c r="P145" s="47"/>
      <c r="Q145" s="47"/>
      <c r="R145" s="47"/>
      <c r="S145" s="47"/>
    </row>
    <row r="146" spans="1:19" x14ac:dyDescent="0.4">
      <c r="A146" s="49"/>
      <c r="B146" s="50"/>
      <c r="C146" s="51"/>
      <c r="D146" s="52"/>
      <c r="E146" s="53"/>
      <c r="F146" s="53"/>
      <c r="G146" s="63"/>
      <c r="H146" s="63"/>
      <c r="I146" s="69"/>
      <c r="J146" s="52"/>
      <c r="K146" s="76"/>
      <c r="L146" s="76"/>
      <c r="M146" s="77"/>
      <c r="N146" s="76"/>
      <c r="O146" s="76"/>
      <c r="P146" s="77"/>
      <c r="Q146" s="77"/>
      <c r="R146" s="77"/>
      <c r="S146" s="77"/>
    </row>
    <row r="147" spans="1:19" x14ac:dyDescent="0.4">
      <c r="A147" s="55"/>
      <c r="B147" s="56"/>
      <c r="C147" s="57"/>
      <c r="D147" s="58"/>
      <c r="E147" s="59"/>
      <c r="F147" s="59"/>
      <c r="G147" s="60"/>
      <c r="H147" s="60"/>
      <c r="I147" s="62"/>
      <c r="J147" s="58"/>
      <c r="K147" s="58"/>
      <c r="L147" s="58"/>
      <c r="M147" s="70"/>
      <c r="N147" s="58"/>
      <c r="O147" s="58"/>
      <c r="P147" s="70"/>
      <c r="Q147" s="70"/>
      <c r="R147" s="58"/>
      <c r="S147" s="70"/>
    </row>
    <row r="148" spans="1:19" x14ac:dyDescent="0.4">
      <c r="A148" s="13"/>
      <c r="B148" s="2"/>
      <c r="C148" s="35"/>
      <c r="D148" s="3"/>
      <c r="E148" s="4"/>
      <c r="F148" s="4"/>
      <c r="G148" s="27"/>
      <c r="H148" s="27"/>
      <c r="I148" s="5"/>
      <c r="J148" s="3"/>
      <c r="K148" s="3"/>
      <c r="L148" s="3"/>
      <c r="M148" s="6"/>
      <c r="N148" s="3"/>
      <c r="O148" s="3"/>
      <c r="P148" s="6"/>
      <c r="Q148" s="6"/>
      <c r="R148" s="3"/>
      <c r="S148" s="6"/>
    </row>
    <row r="149" spans="1:19" x14ac:dyDescent="0.4">
      <c r="A149" s="13"/>
      <c r="B149" s="2"/>
      <c r="C149" s="35"/>
      <c r="D149" s="6"/>
      <c r="E149" s="4"/>
      <c r="F149" s="4"/>
      <c r="G149" s="27"/>
      <c r="H149" s="27"/>
      <c r="I149" s="5"/>
      <c r="J149" s="3"/>
      <c r="K149" s="3"/>
      <c r="L149" s="40"/>
      <c r="M149" s="40"/>
      <c r="N149" s="3"/>
      <c r="O149" s="3"/>
      <c r="P149" s="40"/>
      <c r="Q149" s="40"/>
      <c r="R149" s="3"/>
      <c r="S149" s="40"/>
    </row>
    <row r="150" spans="1:19" x14ac:dyDescent="0.4">
      <c r="A150" s="13"/>
      <c r="B150" s="2"/>
      <c r="C150" s="35"/>
      <c r="D150" s="6"/>
      <c r="E150" s="4"/>
      <c r="F150" s="4"/>
      <c r="G150" s="27"/>
      <c r="H150" s="27"/>
      <c r="I150" s="5"/>
      <c r="J150" s="3"/>
      <c r="K150" s="3"/>
      <c r="L150" s="40"/>
      <c r="M150" s="40"/>
      <c r="N150" s="3"/>
      <c r="O150" s="3"/>
      <c r="P150" s="40"/>
      <c r="Q150" s="40"/>
      <c r="R150" s="3"/>
      <c r="S150" s="40"/>
    </row>
    <row r="151" spans="1:19" x14ac:dyDescent="0.4">
      <c r="A151" s="13"/>
      <c r="B151" s="2"/>
      <c r="C151" s="35"/>
      <c r="D151" s="12"/>
      <c r="E151" s="4"/>
      <c r="F151" s="4"/>
      <c r="G151" s="27"/>
      <c r="H151" s="27"/>
      <c r="I151" s="5"/>
      <c r="J151" s="3"/>
      <c r="K151" s="3"/>
      <c r="L151" s="40"/>
      <c r="M151" s="40"/>
      <c r="N151" s="3"/>
      <c r="O151" s="3"/>
      <c r="P151" s="40"/>
      <c r="Q151" s="40"/>
      <c r="R151" s="3"/>
      <c r="S151" s="40"/>
    </row>
    <row r="152" spans="1:19" x14ac:dyDescent="0.4">
      <c r="A152" s="13"/>
      <c r="B152" s="2"/>
      <c r="C152" s="35"/>
      <c r="D152" s="6"/>
      <c r="E152" s="4"/>
      <c r="F152" s="4"/>
      <c r="G152" s="27"/>
      <c r="H152" s="27"/>
      <c r="I152" s="5"/>
      <c r="J152" s="3"/>
      <c r="K152" s="3"/>
      <c r="L152" s="40"/>
      <c r="M152" s="40"/>
      <c r="N152" s="3"/>
      <c r="O152" s="3"/>
      <c r="P152" s="40"/>
      <c r="Q152" s="40"/>
      <c r="R152" s="3"/>
      <c r="S152" s="40"/>
    </row>
    <row r="153" spans="1:19" x14ac:dyDescent="0.4">
      <c r="A153" s="13"/>
      <c r="B153" s="2"/>
      <c r="C153" s="35"/>
      <c r="D153" s="3"/>
      <c r="E153" s="4"/>
      <c r="F153" s="14"/>
      <c r="G153" s="27"/>
      <c r="H153" s="27"/>
      <c r="I153" s="5"/>
      <c r="J153" s="3"/>
      <c r="K153" s="3"/>
      <c r="L153" s="3"/>
      <c r="M153" s="6"/>
      <c r="N153" s="3"/>
      <c r="O153" s="3"/>
      <c r="P153" s="6"/>
      <c r="Q153" s="6"/>
      <c r="R153" s="3"/>
      <c r="S153" s="6"/>
    </row>
    <row r="154" spans="1:19" x14ac:dyDescent="0.4">
      <c r="A154" s="13"/>
      <c r="B154" s="2"/>
      <c r="C154" s="35"/>
      <c r="D154" s="3"/>
      <c r="E154" s="4"/>
      <c r="F154" s="14"/>
      <c r="G154" s="27"/>
      <c r="H154" s="27"/>
      <c r="I154" s="5"/>
      <c r="J154" s="3"/>
      <c r="K154" s="3"/>
      <c r="L154" s="3"/>
      <c r="M154" s="6"/>
      <c r="N154" s="3"/>
      <c r="O154" s="3"/>
      <c r="P154" s="6"/>
      <c r="Q154" s="6"/>
      <c r="R154" s="3"/>
      <c r="S154" s="6"/>
    </row>
    <row r="155" spans="1:19" x14ac:dyDescent="0.4">
      <c r="A155" s="13"/>
      <c r="B155" s="2"/>
      <c r="C155" s="35"/>
      <c r="D155" s="3"/>
      <c r="E155" s="4"/>
      <c r="F155" s="14"/>
      <c r="G155" s="27"/>
      <c r="H155" s="27"/>
      <c r="I155" s="5"/>
      <c r="J155" s="3"/>
      <c r="K155" s="3"/>
      <c r="L155" s="3"/>
      <c r="M155" s="6"/>
      <c r="N155" s="3"/>
      <c r="O155" s="3"/>
      <c r="P155" s="6"/>
      <c r="Q155" s="6"/>
      <c r="R155" s="6"/>
      <c r="S155" s="6"/>
    </row>
    <row r="156" spans="1:19" x14ac:dyDescent="0.4">
      <c r="A156" s="49"/>
      <c r="B156" s="50"/>
      <c r="C156" s="51"/>
      <c r="D156" s="52"/>
      <c r="E156" s="53"/>
      <c r="F156" s="71"/>
      <c r="G156" s="63"/>
      <c r="H156" s="63"/>
      <c r="I156" s="69"/>
      <c r="J156" s="52"/>
      <c r="K156" s="52"/>
      <c r="L156" s="52"/>
      <c r="M156" s="66"/>
      <c r="N156" s="52"/>
      <c r="O156" s="52"/>
      <c r="P156" s="66"/>
      <c r="Q156" s="66"/>
      <c r="R156" s="66"/>
      <c r="S156" s="66"/>
    </row>
    <row r="157" spans="1:19" x14ac:dyDescent="0.4">
      <c r="A157" s="78"/>
      <c r="B157" s="79"/>
      <c r="C157" s="33"/>
      <c r="D157" s="24"/>
      <c r="E157" s="32"/>
      <c r="F157" s="32"/>
      <c r="G157" s="80"/>
      <c r="H157" s="80"/>
      <c r="I157" s="81"/>
      <c r="J157" s="24"/>
      <c r="K157" s="24"/>
      <c r="L157" s="24"/>
      <c r="M157" s="23"/>
      <c r="N157" s="24"/>
      <c r="O157" s="24"/>
      <c r="P157" s="23"/>
      <c r="Q157" s="23"/>
      <c r="R157" s="24"/>
      <c r="S157" s="23"/>
    </row>
    <row r="158" spans="1:19" x14ac:dyDescent="0.4">
      <c r="A158" s="55"/>
      <c r="B158" s="56"/>
      <c r="C158" s="57"/>
      <c r="D158" s="58"/>
      <c r="E158" s="59"/>
      <c r="F158" s="59"/>
      <c r="G158" s="60"/>
      <c r="H158" s="60"/>
      <c r="I158" s="62"/>
      <c r="J158" s="58"/>
      <c r="K158" s="58"/>
      <c r="L158" s="58"/>
      <c r="M158" s="70"/>
      <c r="N158" s="58"/>
      <c r="O158" s="58"/>
      <c r="P158" s="70"/>
      <c r="Q158" s="70"/>
      <c r="R158" s="58"/>
      <c r="S158" s="70"/>
    </row>
    <row r="159" spans="1:19" x14ac:dyDescent="0.4">
      <c r="A159" s="13"/>
      <c r="B159" s="2"/>
      <c r="C159" s="35"/>
      <c r="D159" s="3"/>
      <c r="E159" s="4"/>
      <c r="F159" s="4"/>
      <c r="G159" s="27"/>
      <c r="H159" s="27"/>
      <c r="I159" s="5"/>
      <c r="J159" s="3"/>
      <c r="K159" s="3"/>
      <c r="L159" s="3"/>
      <c r="M159" s="6"/>
      <c r="N159" s="3"/>
      <c r="O159" s="3"/>
      <c r="P159" s="6"/>
      <c r="Q159" s="6"/>
      <c r="R159" s="6"/>
      <c r="S159" s="6"/>
    </row>
    <row r="160" spans="1:19" x14ac:dyDescent="0.4">
      <c r="A160" s="49"/>
      <c r="B160" s="50"/>
      <c r="C160" s="51"/>
      <c r="D160" s="52"/>
      <c r="E160" s="53"/>
      <c r="F160" s="71"/>
      <c r="G160" s="63"/>
      <c r="H160" s="63"/>
      <c r="I160" s="69"/>
      <c r="J160" s="52"/>
      <c r="K160" s="52"/>
      <c r="L160" s="52"/>
      <c r="M160" s="66"/>
      <c r="N160" s="52"/>
      <c r="O160" s="52"/>
      <c r="P160" s="66"/>
      <c r="Q160" s="66"/>
      <c r="R160" s="66"/>
      <c r="S160" s="66"/>
    </row>
    <row r="161" spans="1:19" x14ac:dyDescent="0.4">
      <c r="A161" s="55"/>
      <c r="B161" s="56"/>
      <c r="C161" s="57"/>
      <c r="D161" s="58"/>
      <c r="E161" s="59"/>
      <c r="F161" s="59"/>
      <c r="G161" s="60"/>
      <c r="H161" s="60"/>
      <c r="I161" s="62"/>
      <c r="J161" s="58"/>
      <c r="K161" s="58"/>
      <c r="L161" s="58"/>
      <c r="M161" s="70"/>
      <c r="N161" s="58"/>
      <c r="O161" s="58"/>
      <c r="P161" s="70"/>
      <c r="Q161" s="70"/>
      <c r="R161" s="58"/>
      <c r="S161" s="70"/>
    </row>
    <row r="162" spans="1:19" x14ac:dyDescent="0.4">
      <c r="A162" s="13"/>
      <c r="B162" s="2"/>
      <c r="C162" s="35"/>
      <c r="D162" s="3"/>
      <c r="E162" s="4"/>
      <c r="F162" s="4"/>
      <c r="G162" s="27"/>
      <c r="H162" s="27"/>
      <c r="I162" s="5"/>
      <c r="J162" s="3"/>
      <c r="K162" s="3"/>
      <c r="L162" s="3"/>
      <c r="M162" s="6"/>
      <c r="N162" s="3"/>
      <c r="O162" s="3"/>
      <c r="P162" s="6"/>
      <c r="Q162" s="6"/>
      <c r="R162" s="3"/>
      <c r="S162" s="6"/>
    </row>
    <row r="163" spans="1:19" x14ac:dyDescent="0.4">
      <c r="A163" s="49"/>
      <c r="B163" s="50"/>
      <c r="C163" s="51"/>
      <c r="D163" s="52"/>
      <c r="E163" s="53"/>
      <c r="F163" s="53"/>
      <c r="G163" s="63"/>
      <c r="H163" s="63"/>
      <c r="I163" s="69"/>
      <c r="J163" s="52"/>
      <c r="K163" s="52"/>
      <c r="L163" s="52"/>
      <c r="M163" s="66"/>
      <c r="N163" s="52"/>
      <c r="O163" s="52"/>
      <c r="P163" s="66"/>
      <c r="Q163" s="66"/>
      <c r="R163" s="52"/>
      <c r="S163" s="66"/>
    </row>
    <row r="164" spans="1:19" x14ac:dyDescent="0.4">
      <c r="A164" s="55"/>
      <c r="B164" s="56"/>
      <c r="C164" s="57"/>
      <c r="D164" s="58"/>
      <c r="E164" s="59"/>
      <c r="F164" s="59"/>
      <c r="G164" s="60"/>
      <c r="H164" s="60"/>
      <c r="I164" s="62"/>
      <c r="J164" s="58"/>
      <c r="K164" s="70"/>
      <c r="L164" s="58"/>
      <c r="M164" s="70"/>
      <c r="N164" s="58"/>
      <c r="O164" s="58"/>
      <c r="P164" s="70"/>
      <c r="Q164" s="70"/>
      <c r="R164" s="58"/>
      <c r="S164" s="70"/>
    </row>
    <row r="165" spans="1:19" x14ac:dyDescent="0.4">
      <c r="A165" s="49"/>
      <c r="B165" s="50"/>
      <c r="C165" s="51"/>
      <c r="D165" s="52"/>
      <c r="E165" s="53"/>
      <c r="F165" s="53"/>
      <c r="G165" s="63"/>
      <c r="H165" s="63"/>
      <c r="I165" s="69"/>
      <c r="J165" s="52"/>
      <c r="K165" s="52"/>
      <c r="L165" s="52"/>
      <c r="M165" s="66"/>
      <c r="N165" s="52"/>
      <c r="O165" s="52"/>
      <c r="P165" s="66"/>
      <c r="Q165" s="66"/>
      <c r="R165" s="52"/>
      <c r="S165" s="66"/>
    </row>
    <row r="166" spans="1:19" x14ac:dyDescent="0.4">
      <c r="A166" s="55"/>
      <c r="B166" s="56"/>
      <c r="C166" s="57"/>
      <c r="D166" s="58"/>
      <c r="E166" s="59"/>
      <c r="F166" s="59"/>
      <c r="G166" s="60"/>
      <c r="H166" s="60"/>
      <c r="I166" s="62"/>
      <c r="J166" s="58"/>
      <c r="K166" s="58"/>
      <c r="L166" s="58"/>
      <c r="M166" s="70"/>
      <c r="N166" s="58"/>
      <c r="O166" s="58"/>
      <c r="P166" s="70"/>
      <c r="Q166" s="70"/>
      <c r="R166" s="70"/>
      <c r="S166" s="70"/>
    </row>
    <row r="167" spans="1:19" x14ac:dyDescent="0.4">
      <c r="A167" s="49"/>
      <c r="B167" s="50"/>
      <c r="C167" s="51"/>
      <c r="D167" s="52"/>
      <c r="E167" s="53"/>
      <c r="F167" s="53"/>
      <c r="G167" s="63"/>
      <c r="H167" s="63"/>
      <c r="I167" s="69"/>
      <c r="J167" s="52"/>
      <c r="K167" s="52"/>
      <c r="L167" s="52"/>
      <c r="M167" s="66"/>
      <c r="N167" s="52"/>
      <c r="O167" s="52"/>
      <c r="P167" s="66"/>
      <c r="Q167" s="66"/>
      <c r="R167" s="52"/>
      <c r="S167" s="66"/>
    </row>
    <row r="168" spans="1:19" x14ac:dyDescent="0.4">
      <c r="A168" s="78"/>
      <c r="B168" s="79"/>
      <c r="C168" s="33"/>
      <c r="D168" s="24"/>
      <c r="E168" s="32"/>
      <c r="F168" s="32"/>
      <c r="G168" s="80"/>
      <c r="H168" s="80"/>
      <c r="I168" s="81"/>
      <c r="J168" s="24"/>
      <c r="K168" s="24"/>
      <c r="L168" s="24"/>
      <c r="M168" s="23"/>
      <c r="N168" s="24"/>
      <c r="O168" s="24"/>
      <c r="P168" s="23"/>
      <c r="Q168" s="23"/>
      <c r="R168" s="24"/>
      <c r="S168" s="23"/>
    </row>
  </sheetData>
  <autoFilter ref="A1:S144" xr:uid="{F65E4244-D9A5-4857-9C34-C6D169F7B54D}">
    <filterColumn colId="11" showButton="0"/>
    <filterColumn colId="12" showButton="0"/>
    <filterColumn colId="13" showButton="0"/>
    <filterColumn colId="14" showButton="0"/>
    <filterColumn colId="16" showButton="0"/>
    <filterColumn colId="17" showButton="0"/>
    <sortState xmlns:xlrd2="http://schemas.microsoft.com/office/spreadsheetml/2017/richdata2" ref="A12:S60">
      <sortCondition descending="1" ref="B1:B2"/>
    </sortState>
  </autoFilter>
  <mergeCells count="37">
    <mergeCell ref="B10:D10"/>
    <mergeCell ref="E133:F133"/>
    <mergeCell ref="E142:F142"/>
    <mergeCell ref="E144:F144"/>
    <mergeCell ref="B133:D133"/>
    <mergeCell ref="B142:D142"/>
    <mergeCell ref="B144:D144"/>
    <mergeCell ref="E109:F109"/>
    <mergeCell ref="E118:F118"/>
    <mergeCell ref="E125:F125"/>
    <mergeCell ref="B109:D109"/>
    <mergeCell ref="B118:D118"/>
    <mergeCell ref="B125:D125"/>
    <mergeCell ref="E66:F66"/>
    <mergeCell ref="E81:F81"/>
    <mergeCell ref="E97:F97"/>
    <mergeCell ref="B66:D66"/>
    <mergeCell ref="B81:D81"/>
    <mergeCell ref="B97:D97"/>
    <mergeCell ref="E22:F22"/>
    <mergeCell ref="E33:F33"/>
    <mergeCell ref="E46:F46"/>
    <mergeCell ref="B22:D22"/>
    <mergeCell ref="B33:D33"/>
    <mergeCell ref="B46:D46"/>
    <mergeCell ref="Q1:S1"/>
    <mergeCell ref="A1:A2"/>
    <mergeCell ref="B1:B2"/>
    <mergeCell ref="C1:C2"/>
    <mergeCell ref="D1:D2"/>
    <mergeCell ref="E1:E2"/>
    <mergeCell ref="F1:F2"/>
    <mergeCell ref="G1:G2"/>
    <mergeCell ref="H1:I1"/>
    <mergeCell ref="J1:J2"/>
    <mergeCell ref="K1:K2"/>
    <mergeCell ref="L1:P1"/>
  </mergeCells>
  <phoneticPr fontId="1"/>
  <pageMargins left="0.7" right="0.7" top="0.75" bottom="0.75" header="0.3" footer="0.3"/>
  <pageSetup paperSize="9" scale="23" orientation="portrait" r:id="rId1"/>
  <rowBreaks count="2" manualBreakCount="2">
    <brk id="46" max="9" man="1"/>
    <brk id="97"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111D9-CB7F-41FC-8724-C93D26238F84}">
  <sheetPr>
    <pageSetUpPr fitToPage="1"/>
  </sheetPr>
  <dimension ref="A1:S174"/>
  <sheetViews>
    <sheetView view="pageBreakPreview" zoomScale="80" zoomScaleNormal="80" zoomScaleSheetLayoutView="80" workbookViewId="0">
      <pane ySplit="2" topLeftCell="A3" activePane="bottomLeft" state="frozen"/>
      <selection activeCell="H96" sqref="H96"/>
      <selection pane="bottomLeft" activeCell="A3" sqref="A3"/>
    </sheetView>
  </sheetViews>
  <sheetFormatPr defaultColWidth="8.625" defaultRowHeight="19.5" x14ac:dyDescent="0.4"/>
  <cols>
    <col min="1" max="1" width="16.75" style="19" bestFit="1" customWidth="1"/>
    <col min="2" max="2" width="8.625" style="20"/>
    <col min="3" max="3" width="15.375" style="34" customWidth="1"/>
    <col min="4" max="4" width="83.25" style="1" bestFit="1" customWidth="1"/>
    <col min="5" max="5" width="14.125" style="21" customWidth="1"/>
    <col min="6" max="6" width="18.875" style="21" customWidth="1"/>
    <col min="7" max="7" width="37.875" style="31" bestFit="1" customWidth="1"/>
    <col min="8" max="8" width="12.625" style="31" customWidth="1"/>
    <col min="9" max="9" width="12.625" style="150" customWidth="1"/>
    <col min="10" max="10" width="18.5" style="1" customWidth="1"/>
    <col min="11" max="11" width="16.25" style="1" customWidth="1"/>
    <col min="12" max="12" width="19.125" style="1" customWidth="1"/>
    <col min="13" max="13" width="28.25" style="17" customWidth="1"/>
    <col min="14" max="14" width="11" style="1" customWidth="1"/>
    <col min="15" max="15" width="13" style="1" customWidth="1"/>
    <col min="16" max="16" width="21.375" style="1" customWidth="1"/>
    <col min="17" max="17" width="78.75" style="1" customWidth="1"/>
    <col min="18" max="18" width="27.625" style="1" customWidth="1"/>
    <col min="19" max="19" width="20.375" style="1" customWidth="1"/>
    <col min="20" max="16384" width="8.625" style="1"/>
  </cols>
  <sheetData>
    <row r="1" spans="1:19" ht="31.5" customHeight="1" x14ac:dyDescent="0.4">
      <c r="A1" s="680" t="s">
        <v>1375</v>
      </c>
      <c r="B1" s="682" t="s">
        <v>2</v>
      </c>
      <c r="C1" s="684" t="s">
        <v>3</v>
      </c>
      <c r="D1" s="686" t="s">
        <v>4</v>
      </c>
      <c r="E1" s="688" t="s">
        <v>5</v>
      </c>
      <c r="F1" s="688" t="s">
        <v>6</v>
      </c>
      <c r="G1" s="690" t="s">
        <v>7</v>
      </c>
      <c r="H1" s="692" t="s">
        <v>8</v>
      </c>
      <c r="I1" s="693"/>
      <c r="J1" s="686" t="s">
        <v>9</v>
      </c>
      <c r="K1" s="678" t="s">
        <v>10</v>
      </c>
      <c r="L1" s="678" t="s">
        <v>11</v>
      </c>
      <c r="M1" s="678"/>
      <c r="N1" s="678"/>
      <c r="O1" s="678"/>
      <c r="P1" s="678"/>
      <c r="Q1" s="678" t="s">
        <v>12</v>
      </c>
      <c r="R1" s="678"/>
      <c r="S1" s="679"/>
    </row>
    <row r="2" spans="1:19" ht="24.95" customHeight="1" thickBot="1" x14ac:dyDescent="0.45">
      <c r="A2" s="681"/>
      <c r="B2" s="683"/>
      <c r="C2" s="685"/>
      <c r="D2" s="687"/>
      <c r="E2" s="689"/>
      <c r="F2" s="689"/>
      <c r="G2" s="691"/>
      <c r="H2" s="124" t="s">
        <v>1436</v>
      </c>
      <c r="I2" s="125" t="s">
        <v>1437</v>
      </c>
      <c r="J2" s="687"/>
      <c r="K2" s="694"/>
      <c r="L2" s="25" t="s">
        <v>13</v>
      </c>
      <c r="M2" s="26" t="s">
        <v>14</v>
      </c>
      <c r="N2" s="25" t="s">
        <v>15</v>
      </c>
      <c r="O2" s="25" t="s">
        <v>16</v>
      </c>
      <c r="P2" s="25" t="s">
        <v>17</v>
      </c>
      <c r="Q2" s="25" t="s">
        <v>18</v>
      </c>
      <c r="R2" s="25" t="s">
        <v>19</v>
      </c>
      <c r="S2" s="94" t="s">
        <v>17</v>
      </c>
    </row>
    <row r="3" spans="1:19" ht="24.95" customHeight="1" thickTop="1" x14ac:dyDescent="0.4">
      <c r="A3" s="192" t="s">
        <v>1147</v>
      </c>
      <c r="B3" s="193" t="s">
        <v>1379</v>
      </c>
      <c r="C3" s="194">
        <v>45168</v>
      </c>
      <c r="D3" s="537" t="s">
        <v>2339</v>
      </c>
      <c r="E3" s="536"/>
      <c r="F3" s="536">
        <v>7670000</v>
      </c>
      <c r="G3" s="452" t="s">
        <v>1846</v>
      </c>
      <c r="H3" s="525">
        <v>112.295</v>
      </c>
      <c r="I3" s="175">
        <v>15</v>
      </c>
      <c r="J3" s="513" t="s">
        <v>489</v>
      </c>
      <c r="K3" s="357"/>
      <c r="L3" s="153"/>
      <c r="M3" s="160"/>
      <c r="N3" s="153"/>
      <c r="O3" s="153"/>
      <c r="P3" s="153"/>
      <c r="Q3" s="153"/>
      <c r="R3" s="153"/>
      <c r="S3" s="161"/>
    </row>
    <row r="4" spans="1:19" ht="24.95" customHeight="1" x14ac:dyDescent="0.4">
      <c r="A4" s="99" t="s">
        <v>2313</v>
      </c>
      <c r="B4" s="2" t="s">
        <v>1379</v>
      </c>
      <c r="C4" s="35">
        <v>45159</v>
      </c>
      <c r="D4" s="162" t="s">
        <v>2314</v>
      </c>
      <c r="E4" s="15">
        <v>5502000</v>
      </c>
      <c r="F4" s="15">
        <v>5200000</v>
      </c>
      <c r="G4" s="92" t="s">
        <v>1156</v>
      </c>
      <c r="H4" s="143"/>
      <c r="I4" s="268"/>
      <c r="J4" s="162" t="s">
        <v>489</v>
      </c>
      <c r="K4" s="357"/>
      <c r="L4" s="153"/>
      <c r="M4" s="160"/>
      <c r="N4" s="153"/>
      <c r="O4" s="153"/>
      <c r="P4" s="153"/>
      <c r="Q4" s="153"/>
      <c r="R4" s="153"/>
      <c r="S4" s="161"/>
    </row>
    <row r="5" spans="1:19" ht="24.95" customHeight="1" x14ac:dyDescent="0.4">
      <c r="A5" s="114" t="s">
        <v>1147</v>
      </c>
      <c r="B5" s="2" t="s">
        <v>1379</v>
      </c>
      <c r="C5" s="35">
        <v>45142</v>
      </c>
      <c r="D5" s="355" t="s">
        <v>2287</v>
      </c>
      <c r="E5" s="15"/>
      <c r="F5" s="15">
        <v>8440000</v>
      </c>
      <c r="G5" s="29" t="s">
        <v>877</v>
      </c>
      <c r="H5" s="143">
        <v>118.5</v>
      </c>
      <c r="I5" s="145">
        <v>30</v>
      </c>
      <c r="J5" s="355" t="s">
        <v>489</v>
      </c>
      <c r="K5" s="357"/>
      <c r="L5" s="153"/>
      <c r="M5" s="160"/>
      <c r="N5" s="153"/>
      <c r="O5" s="153"/>
      <c r="P5" s="153"/>
      <c r="Q5" s="153"/>
      <c r="R5" s="153"/>
      <c r="S5" s="161"/>
    </row>
    <row r="6" spans="1:19" ht="24.95" customHeight="1" x14ac:dyDescent="0.4">
      <c r="A6" s="114" t="s">
        <v>1147</v>
      </c>
      <c r="B6" s="9" t="s">
        <v>1379</v>
      </c>
      <c r="C6" s="36">
        <v>45142</v>
      </c>
      <c r="D6" s="355" t="s">
        <v>2290</v>
      </c>
      <c r="E6" s="260"/>
      <c r="F6" s="260"/>
      <c r="G6" s="515" t="s">
        <v>2332</v>
      </c>
      <c r="H6" s="151">
        <v>180</v>
      </c>
      <c r="I6" s="152">
        <v>40</v>
      </c>
      <c r="J6" s="355" t="s">
        <v>489</v>
      </c>
      <c r="K6" s="357"/>
      <c r="L6" s="153"/>
      <c r="M6" s="160"/>
      <c r="N6" s="153"/>
      <c r="O6" s="153"/>
      <c r="P6" s="153"/>
      <c r="Q6" s="153"/>
      <c r="R6" s="153"/>
      <c r="S6" s="161"/>
    </row>
    <row r="7" spans="1:19" ht="24.95" customHeight="1" x14ac:dyDescent="0.4">
      <c r="A7" s="114" t="s">
        <v>1147</v>
      </c>
      <c r="B7" s="9" t="s">
        <v>1379</v>
      </c>
      <c r="C7" s="36">
        <v>45140</v>
      </c>
      <c r="D7" s="355" t="s">
        <v>2278</v>
      </c>
      <c r="E7" s="260"/>
      <c r="F7" s="260">
        <v>2250000</v>
      </c>
      <c r="G7" s="92" t="s">
        <v>1149</v>
      </c>
      <c r="H7" s="151">
        <v>23.2</v>
      </c>
      <c r="I7" s="152">
        <v>2</v>
      </c>
      <c r="J7" s="355" t="s">
        <v>489</v>
      </c>
      <c r="K7" s="357"/>
      <c r="L7" s="153"/>
      <c r="M7" s="160"/>
      <c r="N7" s="153"/>
      <c r="O7" s="153"/>
      <c r="P7" s="153"/>
      <c r="Q7" s="153"/>
      <c r="R7" s="153"/>
      <c r="S7" s="161"/>
    </row>
    <row r="8" spans="1:19" ht="24.95" customHeight="1" x14ac:dyDescent="0.4">
      <c r="A8" s="479" t="s">
        <v>1466</v>
      </c>
      <c r="B8" s="480" t="s">
        <v>1379</v>
      </c>
      <c r="C8" s="481">
        <v>45126</v>
      </c>
      <c r="D8" s="482" t="s">
        <v>2256</v>
      </c>
      <c r="E8" s="484"/>
      <c r="F8" s="484">
        <v>24450000</v>
      </c>
      <c r="G8" s="485" t="s">
        <v>1149</v>
      </c>
      <c r="H8" s="486">
        <v>140</v>
      </c>
      <c r="I8" s="487">
        <v>140</v>
      </c>
      <c r="J8" s="482" t="s">
        <v>496</v>
      </c>
      <c r="K8" s="357"/>
      <c r="L8" s="153"/>
      <c r="M8" s="160"/>
      <c r="N8" s="153"/>
      <c r="O8" s="153"/>
      <c r="P8" s="153"/>
      <c r="Q8" s="153"/>
      <c r="R8" s="153"/>
      <c r="S8" s="161"/>
    </row>
    <row r="9" spans="1:19" ht="24.95" customHeight="1" x14ac:dyDescent="0.4">
      <c r="A9" s="114" t="s">
        <v>1147</v>
      </c>
      <c r="B9" s="9" t="s">
        <v>1379</v>
      </c>
      <c r="C9" s="36">
        <v>45121</v>
      </c>
      <c r="D9" s="355" t="s">
        <v>2255</v>
      </c>
      <c r="E9" s="260"/>
      <c r="F9" s="260"/>
      <c r="G9" s="515" t="s">
        <v>2331</v>
      </c>
      <c r="H9" s="151">
        <v>175.2</v>
      </c>
      <c r="I9" s="152">
        <v>40</v>
      </c>
      <c r="J9" s="355" t="s">
        <v>489</v>
      </c>
      <c r="K9" s="357"/>
      <c r="L9" s="153"/>
      <c r="M9" s="160"/>
      <c r="N9" s="153"/>
      <c r="O9" s="153"/>
      <c r="P9" s="153"/>
      <c r="Q9" s="153"/>
      <c r="R9" s="153"/>
      <c r="S9" s="161"/>
    </row>
    <row r="10" spans="1:19" ht="24.95" customHeight="1" x14ac:dyDescent="0.4">
      <c r="A10" s="114" t="s">
        <v>2236</v>
      </c>
      <c r="B10" s="9" t="s">
        <v>1379</v>
      </c>
      <c r="C10" s="36">
        <v>45114</v>
      </c>
      <c r="D10" s="355" t="s">
        <v>2237</v>
      </c>
      <c r="E10" s="260"/>
      <c r="F10" s="260">
        <v>3910000</v>
      </c>
      <c r="G10" s="92" t="s">
        <v>1149</v>
      </c>
      <c r="H10" s="151">
        <v>40</v>
      </c>
      <c r="I10" s="152">
        <v>20</v>
      </c>
      <c r="J10" s="355" t="s">
        <v>489</v>
      </c>
      <c r="K10" s="357"/>
      <c r="L10" s="153"/>
      <c r="M10" s="160"/>
      <c r="N10" s="153"/>
      <c r="O10" s="153"/>
      <c r="P10" s="153"/>
      <c r="Q10" s="153"/>
      <c r="R10" s="153"/>
      <c r="S10" s="161"/>
    </row>
    <row r="11" spans="1:19" ht="24.95" customHeight="1" x14ac:dyDescent="0.4">
      <c r="A11" s="114" t="s">
        <v>1147</v>
      </c>
      <c r="B11" s="9" t="s">
        <v>1379</v>
      </c>
      <c r="C11" s="36">
        <v>45105</v>
      </c>
      <c r="D11" s="355" t="s">
        <v>2228</v>
      </c>
      <c r="E11" s="260"/>
      <c r="F11" s="260">
        <v>9000000</v>
      </c>
      <c r="G11" s="92" t="s">
        <v>1149</v>
      </c>
      <c r="H11" s="151">
        <v>114.2</v>
      </c>
      <c r="I11" s="152">
        <v>55</v>
      </c>
      <c r="J11" s="355" t="s">
        <v>489</v>
      </c>
      <c r="K11" s="357"/>
      <c r="L11" s="153"/>
      <c r="M11" s="160"/>
      <c r="N11" s="153"/>
      <c r="O11" s="153"/>
      <c r="P11" s="153"/>
      <c r="Q11" s="153"/>
      <c r="R11" s="153"/>
      <c r="S11" s="161"/>
    </row>
    <row r="12" spans="1:19" ht="24.95" customHeight="1" x14ac:dyDescent="0.4">
      <c r="A12" s="114" t="s">
        <v>1147</v>
      </c>
      <c r="B12" s="9" t="s">
        <v>1379</v>
      </c>
      <c r="C12" s="36">
        <v>45096</v>
      </c>
      <c r="D12" s="355" t="s">
        <v>2208</v>
      </c>
      <c r="E12" s="260"/>
      <c r="F12" s="260">
        <v>6200000</v>
      </c>
      <c r="G12" s="92" t="s">
        <v>2245</v>
      </c>
      <c r="H12" s="151">
        <v>74.8</v>
      </c>
      <c r="I12" s="152">
        <v>37</v>
      </c>
      <c r="J12" s="355" t="s">
        <v>489</v>
      </c>
      <c r="K12" s="357"/>
      <c r="L12" s="153"/>
      <c r="M12" s="160"/>
      <c r="N12" s="153"/>
      <c r="O12" s="153"/>
      <c r="P12" s="153"/>
      <c r="Q12" s="153"/>
      <c r="R12" s="153"/>
      <c r="S12" s="161"/>
    </row>
    <row r="13" spans="1:19" ht="24.95" customHeight="1" x14ac:dyDescent="0.4">
      <c r="A13" s="114" t="s">
        <v>1147</v>
      </c>
      <c r="B13" s="9" t="s">
        <v>1379</v>
      </c>
      <c r="C13" s="36">
        <v>45093</v>
      </c>
      <c r="D13" s="355" t="s">
        <v>2207</v>
      </c>
      <c r="E13" s="260"/>
      <c r="F13" s="260">
        <v>7360000</v>
      </c>
      <c r="G13" s="92" t="s">
        <v>1149</v>
      </c>
      <c r="H13" s="151">
        <v>96.2</v>
      </c>
      <c r="I13" s="152">
        <v>37</v>
      </c>
      <c r="J13" s="355" t="s">
        <v>489</v>
      </c>
      <c r="K13" s="357"/>
      <c r="L13" s="153"/>
      <c r="M13" s="160"/>
      <c r="N13" s="153"/>
      <c r="O13" s="153"/>
      <c r="P13" s="153"/>
      <c r="Q13" s="153"/>
      <c r="R13" s="153"/>
      <c r="S13" s="161"/>
    </row>
    <row r="14" spans="1:19" ht="24.95" customHeight="1" x14ac:dyDescent="0.4">
      <c r="A14" s="114" t="s">
        <v>1147</v>
      </c>
      <c r="B14" s="9" t="s">
        <v>1379</v>
      </c>
      <c r="C14" s="36">
        <v>45089</v>
      </c>
      <c r="D14" s="355" t="s">
        <v>2196</v>
      </c>
      <c r="E14" s="260"/>
      <c r="F14" s="260">
        <v>4890000</v>
      </c>
      <c r="G14" s="92" t="s">
        <v>2230</v>
      </c>
      <c r="H14" s="151">
        <v>46.2</v>
      </c>
      <c r="I14" s="152">
        <v>40</v>
      </c>
      <c r="J14" s="355" t="s">
        <v>489</v>
      </c>
      <c r="K14" s="357"/>
      <c r="L14" s="153"/>
      <c r="M14" s="160"/>
      <c r="N14" s="153"/>
      <c r="O14" s="153"/>
      <c r="P14" s="153"/>
      <c r="Q14" s="153"/>
      <c r="R14" s="153"/>
      <c r="S14" s="161"/>
    </row>
    <row r="15" spans="1:19" ht="24.95" customHeight="1" x14ac:dyDescent="0.4">
      <c r="A15" s="114" t="s">
        <v>1147</v>
      </c>
      <c r="B15" s="9" t="s">
        <v>1379</v>
      </c>
      <c r="C15" s="36">
        <v>45079</v>
      </c>
      <c r="D15" s="355" t="s">
        <v>2169</v>
      </c>
      <c r="E15" s="260"/>
      <c r="F15" s="260">
        <v>1910000</v>
      </c>
      <c r="G15" s="92" t="s">
        <v>1072</v>
      </c>
      <c r="H15" s="151">
        <v>20</v>
      </c>
      <c r="I15" s="152"/>
      <c r="J15" s="355" t="s">
        <v>489</v>
      </c>
      <c r="K15" s="357"/>
      <c r="L15" s="153"/>
      <c r="M15" s="160"/>
      <c r="N15" s="153"/>
      <c r="O15" s="153"/>
      <c r="P15" s="153"/>
      <c r="Q15" s="153"/>
      <c r="R15" s="153"/>
      <c r="S15" s="161"/>
    </row>
    <row r="16" spans="1:19" ht="24.95" customHeight="1" x14ac:dyDescent="0.4">
      <c r="A16" s="114" t="s">
        <v>1147</v>
      </c>
      <c r="B16" s="9" t="s">
        <v>1379</v>
      </c>
      <c r="C16" s="36">
        <v>45077</v>
      </c>
      <c r="D16" s="355" t="s">
        <v>2168</v>
      </c>
      <c r="E16" s="260"/>
      <c r="F16" s="260">
        <v>4170000</v>
      </c>
      <c r="G16" s="92" t="s">
        <v>1149</v>
      </c>
      <c r="H16" s="151">
        <v>58</v>
      </c>
      <c r="I16" s="152"/>
      <c r="J16" s="355" t="s">
        <v>489</v>
      </c>
      <c r="K16" s="357"/>
      <c r="L16" s="153"/>
      <c r="M16" s="160"/>
      <c r="N16" s="153"/>
      <c r="O16" s="153"/>
      <c r="P16" s="153"/>
      <c r="Q16" s="153"/>
      <c r="R16" s="153"/>
      <c r="S16" s="161"/>
    </row>
    <row r="17" spans="1:19" ht="24.95" customHeight="1" x14ac:dyDescent="0.4">
      <c r="A17" s="114" t="s">
        <v>1147</v>
      </c>
      <c r="B17" s="9" t="s">
        <v>1379</v>
      </c>
      <c r="C17" s="36">
        <v>45075</v>
      </c>
      <c r="D17" s="355" t="s">
        <v>2162</v>
      </c>
      <c r="E17" s="260"/>
      <c r="F17" s="260">
        <v>7500000</v>
      </c>
      <c r="G17" s="92" t="s">
        <v>1149</v>
      </c>
      <c r="H17" s="151">
        <v>118.7</v>
      </c>
      <c r="I17" s="152"/>
      <c r="J17" s="355" t="s">
        <v>489</v>
      </c>
      <c r="K17" s="357"/>
      <c r="L17" s="153"/>
      <c r="M17" s="160"/>
      <c r="N17" s="153"/>
      <c r="O17" s="153"/>
      <c r="P17" s="153"/>
      <c r="Q17" s="153"/>
      <c r="R17" s="153"/>
      <c r="S17" s="161"/>
    </row>
    <row r="18" spans="1:19" ht="24.95" customHeight="1" x14ac:dyDescent="0.4">
      <c r="A18" s="114" t="s">
        <v>1147</v>
      </c>
      <c r="B18" s="9" t="s">
        <v>1379</v>
      </c>
      <c r="C18" s="36">
        <v>45065</v>
      </c>
      <c r="D18" s="355" t="s">
        <v>2144</v>
      </c>
      <c r="E18" s="260"/>
      <c r="F18" s="260">
        <v>6570000</v>
      </c>
      <c r="G18" s="92" t="s">
        <v>2172</v>
      </c>
      <c r="H18" s="151">
        <v>78.599999999999994</v>
      </c>
      <c r="I18" s="152">
        <v>45</v>
      </c>
      <c r="J18" s="355" t="s">
        <v>489</v>
      </c>
      <c r="K18" s="357"/>
      <c r="L18" s="153"/>
      <c r="M18" s="160"/>
      <c r="N18" s="153"/>
      <c r="O18" s="153"/>
      <c r="P18" s="153"/>
      <c r="Q18" s="153"/>
      <c r="R18" s="153"/>
      <c r="S18" s="161"/>
    </row>
    <row r="19" spans="1:19" ht="24.95" customHeight="1" x14ac:dyDescent="0.4">
      <c r="A19" s="114" t="s">
        <v>1147</v>
      </c>
      <c r="B19" s="9" t="s">
        <v>1379</v>
      </c>
      <c r="C19" s="36">
        <v>45063</v>
      </c>
      <c r="D19" s="355" t="s">
        <v>2143</v>
      </c>
      <c r="E19" s="260"/>
      <c r="F19" s="260">
        <v>5730000</v>
      </c>
      <c r="G19" s="92" t="s">
        <v>1149</v>
      </c>
      <c r="H19" s="151">
        <v>85.4</v>
      </c>
      <c r="I19" s="152"/>
      <c r="J19" s="355" t="s">
        <v>489</v>
      </c>
      <c r="K19" s="357"/>
      <c r="L19" s="153"/>
      <c r="M19" s="160"/>
      <c r="N19" s="153"/>
      <c r="O19" s="153"/>
      <c r="P19" s="153"/>
      <c r="Q19" s="153"/>
      <c r="R19" s="153"/>
      <c r="S19" s="161"/>
    </row>
    <row r="20" spans="1:19" ht="24.95" customHeight="1" x14ac:dyDescent="0.4">
      <c r="A20" s="114" t="s">
        <v>1147</v>
      </c>
      <c r="B20" s="9" t="s">
        <v>1379</v>
      </c>
      <c r="C20" s="36">
        <v>45044</v>
      </c>
      <c r="D20" s="418" t="s">
        <v>2135</v>
      </c>
      <c r="E20" s="260"/>
      <c r="F20" s="260">
        <v>1480000</v>
      </c>
      <c r="G20" s="92" t="s">
        <v>1156</v>
      </c>
      <c r="H20" s="151">
        <v>9</v>
      </c>
      <c r="I20" s="152">
        <v>3</v>
      </c>
      <c r="J20" s="355" t="s">
        <v>489</v>
      </c>
      <c r="K20" s="357"/>
      <c r="L20" s="153"/>
      <c r="M20" s="160"/>
      <c r="N20" s="153"/>
      <c r="O20" s="153"/>
      <c r="P20" s="153"/>
      <c r="Q20" s="153"/>
      <c r="R20" s="153"/>
      <c r="S20" s="161"/>
    </row>
    <row r="21" spans="1:19" ht="24.95" customHeight="1" x14ac:dyDescent="0.4">
      <c r="A21" s="114" t="s">
        <v>1447</v>
      </c>
      <c r="B21" s="9" t="s">
        <v>1379</v>
      </c>
      <c r="C21" s="36">
        <v>45041</v>
      </c>
      <c r="D21" s="355" t="s">
        <v>2130</v>
      </c>
      <c r="E21" s="260">
        <v>74150000</v>
      </c>
      <c r="F21" s="260">
        <v>63000000</v>
      </c>
      <c r="G21" s="92" t="s">
        <v>658</v>
      </c>
      <c r="H21" s="151">
        <v>355</v>
      </c>
      <c r="I21" s="152"/>
      <c r="J21" s="355" t="s">
        <v>1459</v>
      </c>
      <c r="K21" s="357"/>
      <c r="L21" s="153"/>
      <c r="M21" s="160"/>
      <c r="N21" s="153"/>
      <c r="O21" s="153"/>
      <c r="P21" s="153"/>
      <c r="Q21" s="153"/>
      <c r="R21" s="153"/>
      <c r="S21" s="161"/>
    </row>
    <row r="22" spans="1:19" ht="24.95" customHeight="1" thickBot="1" x14ac:dyDescent="0.45">
      <c r="A22" s="307" t="s">
        <v>2127</v>
      </c>
      <c r="B22" s="299" t="s">
        <v>2128</v>
      </c>
      <c r="C22" s="300">
        <v>45035</v>
      </c>
      <c r="D22" s="442" t="s">
        <v>2129</v>
      </c>
      <c r="E22" s="373"/>
      <c r="F22" s="444">
        <v>4890000</v>
      </c>
      <c r="G22" s="445" t="s">
        <v>1149</v>
      </c>
      <c r="H22" s="443">
        <v>4.41</v>
      </c>
      <c r="I22" s="312">
        <v>20</v>
      </c>
      <c r="J22" s="442" t="s">
        <v>489</v>
      </c>
      <c r="K22" s="357"/>
      <c r="L22" s="153"/>
      <c r="M22" s="160"/>
      <c r="N22" s="153"/>
      <c r="O22" s="153"/>
      <c r="P22" s="153"/>
      <c r="Q22" s="153"/>
      <c r="R22" s="153"/>
      <c r="S22" s="161"/>
    </row>
    <row r="23" spans="1:19" ht="24.95" customHeight="1" thickTop="1" thickBot="1" x14ac:dyDescent="0.45">
      <c r="A23" s="361" t="s">
        <v>2040</v>
      </c>
      <c r="B23" s="710"/>
      <c r="C23" s="711"/>
      <c r="D23" s="712"/>
      <c r="E23" s="705"/>
      <c r="F23" s="706"/>
      <c r="G23" s="417"/>
      <c r="H23" s="417">
        <f>SUM(H3:H22)</f>
        <v>1849.7050000000002</v>
      </c>
      <c r="I23" s="417">
        <f>SUM(I4:I22)</f>
        <v>509</v>
      </c>
      <c r="J23" s="362"/>
      <c r="K23" s="357"/>
      <c r="L23" s="153"/>
      <c r="M23" s="160"/>
      <c r="N23" s="153"/>
      <c r="O23" s="153"/>
      <c r="P23" s="153"/>
      <c r="Q23" s="153"/>
      <c r="R23" s="153"/>
      <c r="S23" s="161"/>
    </row>
    <row r="24" spans="1:19" ht="71.25" customHeight="1" thickTop="1" x14ac:dyDescent="0.4">
      <c r="A24" s="95" t="s">
        <v>1013</v>
      </c>
      <c r="B24" s="43" t="s">
        <v>478</v>
      </c>
      <c r="C24" s="82">
        <v>44601</v>
      </c>
      <c r="D24" s="83" t="s">
        <v>1015</v>
      </c>
      <c r="E24" s="84"/>
      <c r="F24" s="84">
        <v>61000000</v>
      </c>
      <c r="G24" s="85" t="s">
        <v>556</v>
      </c>
      <c r="H24" s="141">
        <v>360</v>
      </c>
      <c r="I24" s="144"/>
      <c r="J24" s="83" t="s">
        <v>191</v>
      </c>
      <c r="K24" s="83"/>
      <c r="L24" s="83"/>
      <c r="M24" s="87"/>
      <c r="N24" s="83"/>
      <c r="O24" s="83"/>
      <c r="P24" s="83"/>
      <c r="Q24" s="83"/>
      <c r="R24" s="83"/>
      <c r="S24" s="98"/>
    </row>
    <row r="25" spans="1:19" ht="64.5" customHeight="1" x14ac:dyDescent="0.4">
      <c r="A25" s="99" t="s">
        <v>1011</v>
      </c>
      <c r="B25" s="2" t="s">
        <v>478</v>
      </c>
      <c r="C25" s="35">
        <v>44714</v>
      </c>
      <c r="D25" s="3" t="s">
        <v>655</v>
      </c>
      <c r="E25" s="4"/>
      <c r="F25" s="4" t="s">
        <v>2388</v>
      </c>
      <c r="G25" s="37"/>
      <c r="H25" s="135">
        <v>71</v>
      </c>
      <c r="I25" s="139">
        <v>71</v>
      </c>
      <c r="J25" s="3" t="s">
        <v>32</v>
      </c>
      <c r="K25" s="3"/>
      <c r="L25" s="3"/>
      <c r="M25" s="6"/>
      <c r="N25" s="3"/>
      <c r="O25" s="3"/>
      <c r="P25" s="3"/>
      <c r="Q25" s="3"/>
      <c r="R25" s="3"/>
      <c r="S25" s="100"/>
    </row>
    <row r="26" spans="1:19" ht="64.5" customHeight="1" x14ac:dyDescent="0.4">
      <c r="A26" s="99" t="s">
        <v>2149</v>
      </c>
      <c r="B26" s="2" t="s">
        <v>478</v>
      </c>
      <c r="C26" s="35">
        <v>44858</v>
      </c>
      <c r="D26" s="3" t="s">
        <v>2150</v>
      </c>
      <c r="E26" s="4">
        <v>5444000</v>
      </c>
      <c r="F26" s="4">
        <v>540000</v>
      </c>
      <c r="G26" s="37" t="s">
        <v>1149</v>
      </c>
      <c r="H26" s="135">
        <v>24.6</v>
      </c>
      <c r="I26" s="139"/>
      <c r="J26" s="3" t="s">
        <v>496</v>
      </c>
      <c r="K26" s="3"/>
      <c r="L26" s="3"/>
      <c r="M26" s="6"/>
      <c r="N26" s="3"/>
      <c r="O26" s="3"/>
      <c r="P26" s="3"/>
      <c r="Q26" s="3"/>
      <c r="R26" s="3"/>
      <c r="S26" s="100"/>
    </row>
    <row r="27" spans="1:19" ht="53.25" customHeight="1" x14ac:dyDescent="0.4">
      <c r="A27" s="99" t="s">
        <v>1147</v>
      </c>
      <c r="B27" s="2" t="s">
        <v>478</v>
      </c>
      <c r="C27" s="35">
        <v>44846</v>
      </c>
      <c r="D27" s="6" t="s">
        <v>1148</v>
      </c>
      <c r="E27" s="4"/>
      <c r="F27" s="4">
        <v>4860000</v>
      </c>
      <c r="G27" s="37" t="s">
        <v>1149</v>
      </c>
      <c r="H27" s="135">
        <v>75.5</v>
      </c>
      <c r="I27" s="139"/>
      <c r="J27" s="3" t="s">
        <v>489</v>
      </c>
      <c r="K27" s="3"/>
      <c r="L27" s="3"/>
      <c r="M27" s="6"/>
      <c r="N27" s="3"/>
      <c r="O27" s="3"/>
      <c r="P27" s="3"/>
      <c r="Q27" s="3"/>
      <c r="R27" s="3"/>
      <c r="S27" s="100"/>
    </row>
    <row r="28" spans="1:19" ht="62.25" customHeight="1" x14ac:dyDescent="0.4">
      <c r="A28" s="99" t="s">
        <v>1147</v>
      </c>
      <c r="B28" s="2" t="s">
        <v>478</v>
      </c>
      <c r="C28" s="35">
        <v>44834</v>
      </c>
      <c r="D28" s="3" t="s">
        <v>1150</v>
      </c>
      <c r="E28" s="4"/>
      <c r="F28" s="4">
        <v>7130000</v>
      </c>
      <c r="G28" s="37" t="s">
        <v>1149</v>
      </c>
      <c r="H28" s="135">
        <v>94.6</v>
      </c>
      <c r="I28" s="139">
        <v>50</v>
      </c>
      <c r="J28" s="3" t="s">
        <v>489</v>
      </c>
      <c r="K28" s="3"/>
      <c r="L28" s="3"/>
      <c r="M28" s="6"/>
      <c r="N28" s="3"/>
      <c r="O28" s="3"/>
      <c r="P28" s="3"/>
      <c r="Q28" s="3"/>
      <c r="R28" s="3"/>
      <c r="S28" s="100"/>
    </row>
    <row r="29" spans="1:19" ht="62.25" customHeight="1" x14ac:dyDescent="0.4">
      <c r="A29" s="99" t="s">
        <v>1147</v>
      </c>
      <c r="B29" s="2" t="s">
        <v>935</v>
      </c>
      <c r="C29" s="35">
        <v>44834</v>
      </c>
      <c r="D29" s="3" t="s">
        <v>1151</v>
      </c>
      <c r="E29" s="4"/>
      <c r="F29" s="4">
        <v>5670000</v>
      </c>
      <c r="G29" s="37" t="s">
        <v>806</v>
      </c>
      <c r="H29" s="135">
        <v>75.900000000000006</v>
      </c>
      <c r="I29" s="139">
        <v>30</v>
      </c>
      <c r="J29" s="3" t="s">
        <v>489</v>
      </c>
      <c r="K29" s="3"/>
      <c r="L29" s="3"/>
      <c r="M29" s="6"/>
      <c r="N29" s="3"/>
      <c r="O29" s="3"/>
      <c r="P29" s="3"/>
      <c r="Q29" s="3"/>
      <c r="R29" s="3"/>
      <c r="S29" s="100"/>
    </row>
    <row r="30" spans="1:19" ht="53.25" customHeight="1" x14ac:dyDescent="0.4">
      <c r="A30" s="99" t="s">
        <v>1147</v>
      </c>
      <c r="B30" s="2" t="s">
        <v>935</v>
      </c>
      <c r="C30" s="35">
        <v>44820</v>
      </c>
      <c r="D30" s="3" t="s">
        <v>1152</v>
      </c>
      <c r="E30" s="4"/>
      <c r="F30" s="4">
        <v>13440000</v>
      </c>
      <c r="G30" s="37" t="s">
        <v>556</v>
      </c>
      <c r="H30" s="135">
        <v>211.6</v>
      </c>
      <c r="I30" s="139">
        <v>53</v>
      </c>
      <c r="J30" s="3" t="s">
        <v>489</v>
      </c>
      <c r="K30" s="3"/>
      <c r="L30" s="3"/>
      <c r="M30" s="6"/>
      <c r="N30" s="3"/>
      <c r="O30" s="3"/>
      <c r="P30" s="3"/>
      <c r="Q30" s="3"/>
      <c r="R30" s="3"/>
      <c r="S30" s="100"/>
    </row>
    <row r="31" spans="1:19" ht="53.25" customHeight="1" x14ac:dyDescent="0.4">
      <c r="A31" s="99" t="s">
        <v>1147</v>
      </c>
      <c r="B31" s="2" t="s">
        <v>935</v>
      </c>
      <c r="C31" s="35">
        <v>44813</v>
      </c>
      <c r="D31" s="3" t="s">
        <v>1153</v>
      </c>
      <c r="E31" s="4"/>
      <c r="F31" s="4">
        <v>4670000</v>
      </c>
      <c r="G31" s="37" t="s">
        <v>806</v>
      </c>
      <c r="H31" s="135">
        <v>46.5</v>
      </c>
      <c r="I31" s="139">
        <v>40</v>
      </c>
      <c r="J31" s="3" t="s">
        <v>489</v>
      </c>
      <c r="K31" s="3"/>
      <c r="L31" s="3"/>
      <c r="M31" s="6"/>
      <c r="N31" s="3"/>
      <c r="O31" s="3"/>
      <c r="P31" s="3"/>
      <c r="Q31" s="3"/>
      <c r="R31" s="3"/>
      <c r="S31" s="100"/>
    </row>
    <row r="32" spans="1:19" ht="53.25" customHeight="1" x14ac:dyDescent="0.4">
      <c r="A32" s="99" t="s">
        <v>1147</v>
      </c>
      <c r="B32" s="2" t="s">
        <v>935</v>
      </c>
      <c r="C32" s="35">
        <v>44809</v>
      </c>
      <c r="D32" s="6" t="s">
        <v>217</v>
      </c>
      <c r="E32" s="4"/>
      <c r="F32" s="4">
        <v>9050000</v>
      </c>
      <c r="G32" s="37" t="s">
        <v>1149</v>
      </c>
      <c r="H32" s="135">
        <v>132</v>
      </c>
      <c r="I32" s="139">
        <v>52</v>
      </c>
      <c r="J32" s="3" t="s">
        <v>489</v>
      </c>
      <c r="K32" s="3"/>
      <c r="L32" s="3"/>
      <c r="M32" s="6"/>
      <c r="N32" s="3"/>
      <c r="O32" s="3"/>
      <c r="P32" s="3"/>
      <c r="Q32" s="3"/>
      <c r="R32" s="3"/>
      <c r="S32" s="100"/>
    </row>
    <row r="33" spans="1:19" ht="53.25" customHeight="1" x14ac:dyDescent="0.4">
      <c r="A33" s="99" t="s">
        <v>1147</v>
      </c>
      <c r="B33" s="2" t="s">
        <v>935</v>
      </c>
      <c r="C33" s="35">
        <v>44809</v>
      </c>
      <c r="D33" s="3" t="s">
        <v>1154</v>
      </c>
      <c r="E33" s="4"/>
      <c r="F33" s="4">
        <v>10140000</v>
      </c>
      <c r="G33" s="37" t="s">
        <v>1149</v>
      </c>
      <c r="H33" s="135">
        <v>139.19999999999999</v>
      </c>
      <c r="I33" s="139">
        <v>70</v>
      </c>
      <c r="J33" s="3" t="s">
        <v>489</v>
      </c>
      <c r="K33" s="3"/>
      <c r="L33" s="3"/>
      <c r="M33" s="6"/>
      <c r="N33" s="3"/>
      <c r="O33" s="3"/>
      <c r="P33" s="3"/>
      <c r="Q33" s="3"/>
      <c r="R33" s="3"/>
      <c r="S33" s="100"/>
    </row>
    <row r="34" spans="1:19" ht="102" customHeight="1" x14ac:dyDescent="0.4">
      <c r="A34" s="99" t="s">
        <v>1147</v>
      </c>
      <c r="B34" s="2" t="s">
        <v>935</v>
      </c>
      <c r="C34" s="35">
        <v>44806</v>
      </c>
      <c r="D34" s="3" t="s">
        <v>1155</v>
      </c>
      <c r="E34" s="4"/>
      <c r="F34" s="4">
        <v>1660000</v>
      </c>
      <c r="G34" s="27" t="s">
        <v>1156</v>
      </c>
      <c r="H34" s="122">
        <v>16.600000000000001</v>
      </c>
      <c r="I34" s="139">
        <v>1</v>
      </c>
      <c r="J34" s="3" t="s">
        <v>489</v>
      </c>
      <c r="K34" s="3"/>
      <c r="L34" s="3"/>
      <c r="M34" s="6"/>
      <c r="N34" s="3"/>
      <c r="O34" s="3"/>
      <c r="P34" s="3"/>
      <c r="Q34" s="3"/>
      <c r="R34" s="3"/>
      <c r="S34" s="100"/>
    </row>
    <row r="35" spans="1:19" ht="102" customHeight="1" x14ac:dyDescent="0.4">
      <c r="A35" s="99" t="s">
        <v>1147</v>
      </c>
      <c r="B35" s="2" t="s">
        <v>935</v>
      </c>
      <c r="C35" s="35">
        <v>44806</v>
      </c>
      <c r="D35" s="3" t="s">
        <v>1438</v>
      </c>
      <c r="E35" s="4"/>
      <c r="F35" s="4">
        <v>19000000</v>
      </c>
      <c r="G35" s="27" t="s">
        <v>1149</v>
      </c>
      <c r="H35" s="122">
        <v>18.399999999999999</v>
      </c>
      <c r="I35" s="139">
        <v>3</v>
      </c>
      <c r="J35" s="3" t="s">
        <v>489</v>
      </c>
      <c r="K35" s="3"/>
      <c r="L35" s="3"/>
      <c r="M35" s="6"/>
      <c r="N35" s="3"/>
      <c r="O35" s="3"/>
      <c r="P35" s="3"/>
      <c r="Q35" s="3"/>
      <c r="R35" s="3"/>
      <c r="S35" s="100"/>
    </row>
    <row r="36" spans="1:19" ht="102" customHeight="1" x14ac:dyDescent="0.4">
      <c r="A36" s="99" t="s">
        <v>1147</v>
      </c>
      <c r="B36" s="2" t="s">
        <v>935</v>
      </c>
      <c r="C36" s="35">
        <v>44804</v>
      </c>
      <c r="D36" s="3" t="s">
        <v>1439</v>
      </c>
      <c r="E36" s="4"/>
      <c r="F36" s="4">
        <v>3440000</v>
      </c>
      <c r="G36" s="27" t="s">
        <v>1149</v>
      </c>
      <c r="H36" s="122">
        <v>49.2</v>
      </c>
      <c r="I36" s="139"/>
      <c r="J36" s="3" t="s">
        <v>489</v>
      </c>
      <c r="K36" s="3"/>
      <c r="L36" s="3"/>
      <c r="M36" s="6"/>
      <c r="N36" s="3"/>
      <c r="O36" s="3"/>
      <c r="P36" s="3"/>
      <c r="Q36" s="3"/>
      <c r="R36" s="3"/>
      <c r="S36" s="100"/>
    </row>
    <row r="37" spans="1:19" ht="102" customHeight="1" x14ac:dyDescent="0.4">
      <c r="A37" s="99" t="s">
        <v>1147</v>
      </c>
      <c r="B37" s="2" t="s">
        <v>478</v>
      </c>
      <c r="C37" s="35">
        <v>44806</v>
      </c>
      <c r="D37" s="3" t="s">
        <v>1465</v>
      </c>
      <c r="E37" s="4"/>
      <c r="F37" s="4">
        <v>6140000</v>
      </c>
      <c r="G37" s="27" t="s">
        <v>1149</v>
      </c>
      <c r="H37" s="122">
        <v>58</v>
      </c>
      <c r="I37" s="139">
        <v>72</v>
      </c>
      <c r="J37" s="3" t="s">
        <v>489</v>
      </c>
      <c r="K37" s="3"/>
      <c r="L37" s="3"/>
      <c r="M37" s="6"/>
      <c r="N37" s="3"/>
      <c r="O37" s="3"/>
      <c r="P37" s="3"/>
      <c r="Q37" s="3"/>
      <c r="R37" s="3"/>
      <c r="S37" s="100"/>
    </row>
    <row r="38" spans="1:19" ht="114.75" customHeight="1" x14ac:dyDescent="0.4">
      <c r="A38" s="99" t="s">
        <v>1147</v>
      </c>
      <c r="B38" s="2" t="s">
        <v>935</v>
      </c>
      <c r="C38" s="35">
        <v>44802</v>
      </c>
      <c r="D38" s="3" t="s">
        <v>1157</v>
      </c>
      <c r="E38" s="4"/>
      <c r="F38" s="4">
        <v>3870000</v>
      </c>
      <c r="G38" s="27" t="s">
        <v>556</v>
      </c>
      <c r="H38" s="122">
        <v>42.8</v>
      </c>
      <c r="I38" s="135">
        <v>30</v>
      </c>
      <c r="J38" s="3" t="s">
        <v>489</v>
      </c>
      <c r="K38" s="3"/>
      <c r="L38" s="3"/>
      <c r="M38" s="6"/>
      <c r="N38" s="3"/>
      <c r="O38" s="3"/>
      <c r="P38" s="3"/>
      <c r="Q38" s="3"/>
      <c r="R38" s="3"/>
      <c r="S38" s="100"/>
    </row>
    <row r="39" spans="1:19" ht="53.25" customHeight="1" thickBot="1" x14ac:dyDescent="0.45">
      <c r="A39" s="185" t="s">
        <v>1147</v>
      </c>
      <c r="B39" s="186" t="s">
        <v>935</v>
      </c>
      <c r="C39" s="187">
        <v>44690</v>
      </c>
      <c r="D39" s="188" t="s">
        <v>1158</v>
      </c>
      <c r="E39" s="189"/>
      <c r="F39" s="189">
        <v>4540000</v>
      </c>
      <c r="G39" s="190" t="s">
        <v>556</v>
      </c>
      <c r="H39" s="251">
        <v>4.9000000000000004</v>
      </c>
      <c r="I39" s="258">
        <v>20</v>
      </c>
      <c r="J39" s="188" t="s">
        <v>496</v>
      </c>
      <c r="K39" s="3"/>
      <c r="L39" s="3"/>
      <c r="M39" s="6"/>
      <c r="N39" s="3"/>
      <c r="O39" s="3"/>
      <c r="P39" s="3"/>
      <c r="Q39" s="3"/>
      <c r="R39" s="3"/>
      <c r="S39" s="100"/>
    </row>
    <row r="40" spans="1:19" ht="53.25" customHeight="1" thickTop="1" thickBot="1" x14ac:dyDescent="0.45">
      <c r="A40" s="330" t="s">
        <v>2040</v>
      </c>
      <c r="B40" s="701">
        <v>15</v>
      </c>
      <c r="C40" s="701"/>
      <c r="D40" s="702"/>
      <c r="E40" s="727">
        <f>SUM(F24:F39)</f>
        <v>155150000</v>
      </c>
      <c r="F40" s="728"/>
      <c r="G40" s="387"/>
      <c r="H40" s="333">
        <f>SUM(H24:H39)</f>
        <v>1420.8000000000002</v>
      </c>
      <c r="I40" s="333">
        <f>SUM(I24:I39)</f>
        <v>492</v>
      </c>
      <c r="J40" s="382"/>
      <c r="K40" s="3"/>
      <c r="L40" s="3"/>
      <c r="M40" s="6"/>
      <c r="N40" s="3"/>
      <c r="O40" s="3"/>
      <c r="P40" s="3"/>
      <c r="Q40" s="3"/>
      <c r="R40" s="3"/>
      <c r="S40" s="100"/>
    </row>
    <row r="41" spans="1:19" ht="53.25" customHeight="1" thickTop="1" x14ac:dyDescent="0.4">
      <c r="A41" s="114" t="s">
        <v>1011</v>
      </c>
      <c r="B41" s="9" t="s">
        <v>480</v>
      </c>
      <c r="C41" s="36">
        <v>44350</v>
      </c>
      <c r="D41" s="7" t="s">
        <v>1012</v>
      </c>
      <c r="E41" s="10"/>
      <c r="F41" s="10"/>
      <c r="G41" s="38"/>
      <c r="H41" s="138">
        <v>72</v>
      </c>
      <c r="I41" s="146"/>
      <c r="J41" s="7" t="s">
        <v>32</v>
      </c>
      <c r="K41" s="3"/>
      <c r="L41" s="3"/>
      <c r="M41" s="6"/>
      <c r="N41" s="3"/>
      <c r="O41" s="3"/>
      <c r="P41" s="3"/>
      <c r="Q41" s="3"/>
      <c r="R41" s="3"/>
      <c r="S41" s="100"/>
    </row>
    <row r="42" spans="1:19" ht="53.25" customHeight="1" x14ac:dyDescent="0.4">
      <c r="A42" s="99" t="s">
        <v>1013</v>
      </c>
      <c r="B42" s="2" t="s">
        <v>480</v>
      </c>
      <c r="C42" s="35">
        <v>44378</v>
      </c>
      <c r="D42" s="3" t="s">
        <v>1014</v>
      </c>
      <c r="E42" s="4">
        <v>88960000</v>
      </c>
      <c r="F42" s="4">
        <v>75000000</v>
      </c>
      <c r="G42" s="37" t="s">
        <v>556</v>
      </c>
      <c r="H42" s="135"/>
      <c r="I42" s="145"/>
      <c r="J42" s="3" t="s">
        <v>191</v>
      </c>
      <c r="K42" s="3"/>
      <c r="L42" s="3"/>
      <c r="M42" s="6"/>
      <c r="N42" s="3"/>
      <c r="O42" s="3"/>
      <c r="P42" s="3"/>
      <c r="Q42" s="3"/>
      <c r="R42" s="3"/>
      <c r="S42" s="100"/>
    </row>
    <row r="43" spans="1:19" ht="53.25" customHeight="1" x14ac:dyDescent="0.4">
      <c r="A43" s="99" t="s">
        <v>2149</v>
      </c>
      <c r="B43" s="2" t="s">
        <v>480</v>
      </c>
      <c r="C43" s="35">
        <v>44495</v>
      </c>
      <c r="D43" s="3" t="s">
        <v>2151</v>
      </c>
      <c r="E43" s="4">
        <v>9077000</v>
      </c>
      <c r="F43" s="4">
        <v>8800000</v>
      </c>
      <c r="G43" s="37" t="s">
        <v>556</v>
      </c>
      <c r="H43" s="135">
        <v>46.6</v>
      </c>
      <c r="I43" s="145"/>
      <c r="J43" s="3" t="s">
        <v>496</v>
      </c>
      <c r="K43" s="3"/>
      <c r="L43" s="3"/>
      <c r="M43" s="6"/>
      <c r="N43" s="3"/>
      <c r="O43" s="3"/>
      <c r="P43" s="3"/>
      <c r="Q43" s="3"/>
      <c r="R43" s="3"/>
      <c r="S43" s="100"/>
    </row>
    <row r="44" spans="1:19" ht="96" customHeight="1" x14ac:dyDescent="0.4">
      <c r="A44" s="99" t="s">
        <v>1147</v>
      </c>
      <c r="B44" s="2" t="s">
        <v>480</v>
      </c>
      <c r="C44" s="35">
        <v>44482</v>
      </c>
      <c r="D44" s="3" t="s">
        <v>217</v>
      </c>
      <c r="E44" s="4"/>
      <c r="F44" s="4">
        <v>9830000</v>
      </c>
      <c r="G44" s="27" t="s">
        <v>1149</v>
      </c>
      <c r="H44" s="122">
        <v>101</v>
      </c>
      <c r="I44" s="139">
        <v>40</v>
      </c>
      <c r="J44" s="3" t="s">
        <v>489</v>
      </c>
      <c r="K44" s="3"/>
      <c r="L44" s="3"/>
      <c r="M44" s="6"/>
      <c r="N44" s="3"/>
      <c r="O44" s="3"/>
      <c r="P44" s="3"/>
      <c r="Q44" s="3"/>
      <c r="R44" s="3"/>
      <c r="S44" s="100"/>
    </row>
    <row r="45" spans="1:19" ht="97.5" customHeight="1" x14ac:dyDescent="0.4">
      <c r="A45" s="99" t="s">
        <v>1147</v>
      </c>
      <c r="B45" s="2" t="s">
        <v>480</v>
      </c>
      <c r="C45" s="35">
        <v>44482</v>
      </c>
      <c r="D45" s="3" t="s">
        <v>1159</v>
      </c>
      <c r="E45" s="4"/>
      <c r="F45" s="4">
        <v>735000</v>
      </c>
      <c r="G45" s="27" t="s">
        <v>556</v>
      </c>
      <c r="H45" s="122">
        <v>0.23</v>
      </c>
      <c r="I45" s="145"/>
      <c r="J45" s="3" t="s">
        <v>489</v>
      </c>
      <c r="K45" s="3"/>
      <c r="L45" s="3"/>
      <c r="M45" s="6"/>
      <c r="N45" s="3"/>
      <c r="O45" s="3"/>
      <c r="P45" s="3"/>
      <c r="Q45" s="3"/>
      <c r="R45" s="3"/>
      <c r="S45" s="100"/>
    </row>
    <row r="46" spans="1:19" ht="93" customHeight="1" x14ac:dyDescent="0.4">
      <c r="A46" s="99" t="s">
        <v>1147</v>
      </c>
      <c r="B46" s="2" t="s">
        <v>480</v>
      </c>
      <c r="C46" s="35">
        <v>44456</v>
      </c>
      <c r="D46" s="3" t="s">
        <v>1160</v>
      </c>
      <c r="E46" s="4"/>
      <c r="F46" s="4">
        <v>6760000</v>
      </c>
      <c r="G46" s="27" t="s">
        <v>556</v>
      </c>
      <c r="H46" s="122">
        <v>76</v>
      </c>
      <c r="I46" s="139">
        <v>15</v>
      </c>
      <c r="J46" s="3" t="s">
        <v>489</v>
      </c>
      <c r="K46" s="3"/>
      <c r="L46" s="3"/>
      <c r="M46" s="6"/>
      <c r="N46" s="3"/>
      <c r="O46" s="3"/>
      <c r="P46" s="3"/>
      <c r="Q46" s="3"/>
      <c r="R46" s="3"/>
      <c r="S46" s="100"/>
    </row>
    <row r="47" spans="1:19" ht="94.5" customHeight="1" x14ac:dyDescent="0.4">
      <c r="A47" s="99" t="s">
        <v>1147</v>
      </c>
      <c r="B47" s="2" t="s">
        <v>480</v>
      </c>
      <c r="C47" s="35">
        <v>44456</v>
      </c>
      <c r="D47" s="3" t="s">
        <v>1161</v>
      </c>
      <c r="E47" s="4"/>
      <c r="F47" s="4">
        <v>15380000</v>
      </c>
      <c r="G47" s="27" t="s">
        <v>556</v>
      </c>
      <c r="H47" s="122">
        <v>191.8</v>
      </c>
      <c r="I47" s="139">
        <v>39</v>
      </c>
      <c r="J47" s="3" t="s">
        <v>489</v>
      </c>
      <c r="K47" s="3"/>
      <c r="L47" s="3"/>
      <c r="M47" s="6"/>
      <c r="N47" s="3"/>
      <c r="O47" s="3"/>
      <c r="P47" s="3"/>
      <c r="Q47" s="3"/>
      <c r="R47" s="3"/>
      <c r="S47" s="100"/>
    </row>
    <row r="48" spans="1:19" ht="53.25" customHeight="1" x14ac:dyDescent="0.4">
      <c r="A48" s="99" t="s">
        <v>1147</v>
      </c>
      <c r="B48" s="2" t="s">
        <v>480</v>
      </c>
      <c r="C48" s="35">
        <v>44456</v>
      </c>
      <c r="D48" s="3" t="s">
        <v>1162</v>
      </c>
      <c r="E48" s="4"/>
      <c r="F48" s="4">
        <v>9080000</v>
      </c>
      <c r="G48" s="27" t="s">
        <v>556</v>
      </c>
      <c r="H48" s="122">
        <v>92.6</v>
      </c>
      <c r="I48" s="139">
        <v>35</v>
      </c>
      <c r="J48" s="3" t="s">
        <v>489</v>
      </c>
      <c r="K48" s="3"/>
      <c r="L48" s="3"/>
      <c r="M48" s="6"/>
      <c r="N48" s="3"/>
      <c r="O48" s="3"/>
      <c r="P48" s="3"/>
      <c r="Q48" s="3"/>
      <c r="R48" s="3"/>
      <c r="S48" s="100"/>
    </row>
    <row r="49" spans="1:19" ht="53.25" customHeight="1" x14ac:dyDescent="0.4">
      <c r="A49" s="99" t="s">
        <v>1147</v>
      </c>
      <c r="B49" s="2" t="s">
        <v>966</v>
      </c>
      <c r="C49" s="35">
        <v>44442</v>
      </c>
      <c r="D49" s="3" t="s">
        <v>1163</v>
      </c>
      <c r="E49" s="4"/>
      <c r="F49" s="4">
        <v>23500000</v>
      </c>
      <c r="G49" s="27" t="s">
        <v>556</v>
      </c>
      <c r="H49" s="122">
        <v>367</v>
      </c>
      <c r="I49" s="139"/>
      <c r="J49" s="3" t="s">
        <v>489</v>
      </c>
      <c r="K49" s="3"/>
      <c r="L49" s="3"/>
      <c r="M49" s="6"/>
      <c r="N49" s="3"/>
      <c r="O49" s="3"/>
      <c r="P49" s="3"/>
      <c r="Q49" s="3"/>
      <c r="R49" s="3"/>
      <c r="S49" s="100"/>
    </row>
    <row r="50" spans="1:19" ht="63" customHeight="1" thickBot="1" x14ac:dyDescent="0.45">
      <c r="A50" s="185" t="s">
        <v>1147</v>
      </c>
      <c r="B50" s="186" t="s">
        <v>966</v>
      </c>
      <c r="C50" s="187">
        <v>44447</v>
      </c>
      <c r="D50" s="188" t="s">
        <v>1164</v>
      </c>
      <c r="E50" s="189"/>
      <c r="F50" s="189">
        <v>15970000</v>
      </c>
      <c r="G50" s="190" t="s">
        <v>556</v>
      </c>
      <c r="H50" s="251">
        <v>184.3</v>
      </c>
      <c r="I50" s="248"/>
      <c r="J50" s="188" t="s">
        <v>489</v>
      </c>
      <c r="K50" s="3"/>
      <c r="L50" s="3"/>
      <c r="M50" s="6"/>
      <c r="N50" s="3"/>
      <c r="O50" s="3"/>
      <c r="P50" s="3"/>
      <c r="Q50" s="3"/>
      <c r="R50" s="3"/>
      <c r="S50" s="100"/>
    </row>
    <row r="51" spans="1:19" ht="63" customHeight="1" thickTop="1" thickBot="1" x14ac:dyDescent="0.45">
      <c r="A51" s="330" t="s">
        <v>2040</v>
      </c>
      <c r="B51" s="701">
        <v>9</v>
      </c>
      <c r="C51" s="701"/>
      <c r="D51" s="702"/>
      <c r="E51" s="727">
        <f>SUM(F41:F50)</f>
        <v>165055000</v>
      </c>
      <c r="F51" s="728"/>
      <c r="G51" s="387"/>
      <c r="H51" s="333">
        <f>SUM(H41:H50)</f>
        <v>1131.53</v>
      </c>
      <c r="I51" s="333">
        <f>SUM(I41:I50)</f>
        <v>129</v>
      </c>
      <c r="J51" s="382"/>
      <c r="K51" s="3"/>
      <c r="L51" s="3"/>
      <c r="M51" s="6"/>
      <c r="N51" s="3"/>
      <c r="O51" s="3"/>
      <c r="P51" s="3"/>
      <c r="Q51" s="3"/>
      <c r="R51" s="3"/>
      <c r="S51" s="100"/>
    </row>
    <row r="52" spans="1:19" ht="63.75" customHeight="1" thickTop="1" x14ac:dyDescent="0.4">
      <c r="A52" s="114" t="s">
        <v>1013</v>
      </c>
      <c r="B52" s="9" t="s">
        <v>558</v>
      </c>
      <c r="C52" s="36">
        <v>44019</v>
      </c>
      <c r="D52" s="7" t="s">
        <v>1440</v>
      </c>
      <c r="E52" s="10">
        <v>105530000</v>
      </c>
      <c r="F52" s="10">
        <v>87500000</v>
      </c>
      <c r="G52" s="38" t="s">
        <v>1149</v>
      </c>
      <c r="H52" s="138">
        <v>580</v>
      </c>
      <c r="I52" s="146"/>
      <c r="J52" s="7" t="s">
        <v>681</v>
      </c>
      <c r="K52" s="3"/>
      <c r="L52" s="3"/>
      <c r="M52" s="6"/>
      <c r="N52" s="3"/>
      <c r="O52" s="3"/>
      <c r="P52" s="3"/>
      <c r="Q52" s="3"/>
      <c r="R52" s="3"/>
      <c r="S52" s="100"/>
    </row>
    <row r="53" spans="1:19" ht="63.75" customHeight="1" x14ac:dyDescent="0.4">
      <c r="A53" s="114" t="s">
        <v>1013</v>
      </c>
      <c r="B53" s="9" t="s">
        <v>980</v>
      </c>
      <c r="C53" s="36">
        <v>44019</v>
      </c>
      <c r="D53" s="7" t="s">
        <v>1442</v>
      </c>
      <c r="E53" s="10">
        <v>105610000</v>
      </c>
      <c r="F53" s="10">
        <v>87500000</v>
      </c>
      <c r="G53" s="38" t="s">
        <v>1149</v>
      </c>
      <c r="H53" s="138">
        <v>580</v>
      </c>
      <c r="I53" s="146"/>
      <c r="J53" s="7" t="s">
        <v>681</v>
      </c>
      <c r="K53" s="3"/>
      <c r="L53" s="3"/>
      <c r="M53" s="6"/>
      <c r="N53" s="3"/>
      <c r="O53" s="3"/>
      <c r="P53" s="3"/>
      <c r="Q53" s="3"/>
      <c r="R53" s="3"/>
      <c r="S53" s="100"/>
    </row>
    <row r="54" spans="1:19" ht="63.75" customHeight="1" x14ac:dyDescent="0.4">
      <c r="A54" s="114" t="s">
        <v>2149</v>
      </c>
      <c r="B54" s="9" t="s">
        <v>558</v>
      </c>
      <c r="C54" s="36">
        <v>44123</v>
      </c>
      <c r="D54" s="7" t="s">
        <v>2151</v>
      </c>
      <c r="E54" s="10">
        <v>4942000</v>
      </c>
      <c r="F54" s="10">
        <v>4500000</v>
      </c>
      <c r="G54" s="38" t="s">
        <v>1149</v>
      </c>
      <c r="H54" s="138">
        <v>23.3</v>
      </c>
      <c r="I54" s="146"/>
      <c r="J54" s="7" t="s">
        <v>496</v>
      </c>
      <c r="K54" s="3"/>
      <c r="L54" s="3"/>
      <c r="M54" s="6"/>
      <c r="N54" s="3"/>
      <c r="O54" s="3"/>
      <c r="P54" s="3"/>
      <c r="Q54" s="3"/>
      <c r="R54" s="3"/>
      <c r="S54" s="100"/>
    </row>
    <row r="55" spans="1:19" ht="63.75" customHeight="1" x14ac:dyDescent="0.4">
      <c r="A55" s="114" t="s">
        <v>1141</v>
      </c>
      <c r="B55" s="9" t="s">
        <v>558</v>
      </c>
      <c r="C55" s="36">
        <v>43979</v>
      </c>
      <c r="D55" s="7" t="s">
        <v>1441</v>
      </c>
      <c r="E55" s="10"/>
      <c r="F55" s="10"/>
      <c r="G55" s="38"/>
      <c r="H55" s="138">
        <v>73</v>
      </c>
      <c r="I55" s="146"/>
      <c r="J55" s="7" t="s">
        <v>496</v>
      </c>
      <c r="K55" s="3"/>
      <c r="L55" s="3"/>
      <c r="M55" s="6"/>
      <c r="N55" s="3"/>
      <c r="O55" s="3"/>
      <c r="P55" s="3"/>
      <c r="Q55" s="3"/>
      <c r="R55" s="3"/>
      <c r="S55" s="100"/>
    </row>
    <row r="56" spans="1:19" ht="131.25" customHeight="1" x14ac:dyDescent="0.4">
      <c r="A56" s="99" t="s">
        <v>1147</v>
      </c>
      <c r="B56" s="2" t="s">
        <v>558</v>
      </c>
      <c r="C56" s="35">
        <v>43903</v>
      </c>
      <c r="D56" s="6" t="s">
        <v>217</v>
      </c>
      <c r="E56" s="4">
        <v>557000</v>
      </c>
      <c r="F56" s="4">
        <v>5100000</v>
      </c>
      <c r="G56" s="37" t="s">
        <v>1156</v>
      </c>
      <c r="H56" s="135"/>
      <c r="I56" s="145"/>
      <c r="J56" s="3" t="s">
        <v>489</v>
      </c>
      <c r="K56" s="3"/>
      <c r="L56" s="3"/>
      <c r="M56" s="6"/>
      <c r="N56" s="3"/>
      <c r="O56" s="3"/>
      <c r="P56" s="3"/>
      <c r="Q56" s="3"/>
      <c r="R56" s="3"/>
      <c r="S56" s="100"/>
    </row>
    <row r="57" spans="1:19" ht="131.25" customHeight="1" x14ac:dyDescent="0.4">
      <c r="A57" s="99" t="s">
        <v>1147</v>
      </c>
      <c r="B57" s="2" t="s">
        <v>558</v>
      </c>
      <c r="C57" s="35">
        <v>43899</v>
      </c>
      <c r="D57" s="3" t="s">
        <v>1165</v>
      </c>
      <c r="E57" s="4"/>
      <c r="F57" s="4">
        <v>6460000</v>
      </c>
      <c r="G57" s="27" t="s">
        <v>1149</v>
      </c>
      <c r="H57" s="122"/>
      <c r="I57" s="145"/>
      <c r="J57" s="3" t="s">
        <v>489</v>
      </c>
      <c r="K57" s="3"/>
      <c r="L57" s="3"/>
      <c r="M57" s="6"/>
      <c r="N57" s="3"/>
      <c r="O57" s="3"/>
      <c r="P57" s="3"/>
      <c r="Q57" s="3"/>
      <c r="R57" s="3"/>
      <c r="S57" s="100"/>
    </row>
    <row r="58" spans="1:19" ht="101.25" customHeight="1" x14ac:dyDescent="0.4">
      <c r="A58" s="99" t="s">
        <v>1147</v>
      </c>
      <c r="B58" s="2" t="s">
        <v>980</v>
      </c>
      <c r="C58" s="35">
        <v>43873</v>
      </c>
      <c r="D58" s="3" t="s">
        <v>1166</v>
      </c>
      <c r="E58" s="4"/>
      <c r="F58" s="4">
        <v>2500000</v>
      </c>
      <c r="G58" s="27" t="s">
        <v>1156</v>
      </c>
      <c r="H58" s="122"/>
      <c r="I58" s="145"/>
      <c r="J58" s="3" t="s">
        <v>489</v>
      </c>
      <c r="K58" s="3"/>
      <c r="L58" s="3"/>
      <c r="M58" s="6"/>
      <c r="N58" s="3"/>
      <c r="O58" s="3"/>
      <c r="P58" s="3"/>
      <c r="Q58" s="3"/>
      <c r="R58" s="3"/>
      <c r="S58" s="100"/>
    </row>
    <row r="59" spans="1:19" ht="91.5" customHeight="1" x14ac:dyDescent="0.4">
      <c r="A59" s="99" t="s">
        <v>1147</v>
      </c>
      <c r="B59" s="2" t="s">
        <v>980</v>
      </c>
      <c r="C59" s="35">
        <v>43861</v>
      </c>
      <c r="D59" s="3" t="s">
        <v>1167</v>
      </c>
      <c r="E59" s="4"/>
      <c r="F59" s="4">
        <v>9330000</v>
      </c>
      <c r="G59" s="27" t="s">
        <v>1156</v>
      </c>
      <c r="H59" s="122"/>
      <c r="I59" s="139"/>
      <c r="J59" s="3" t="s">
        <v>489</v>
      </c>
      <c r="K59" s="3"/>
      <c r="L59" s="3"/>
      <c r="M59" s="6"/>
      <c r="N59" s="3"/>
      <c r="O59" s="3"/>
      <c r="P59" s="3"/>
      <c r="Q59" s="3"/>
      <c r="R59" s="3"/>
      <c r="S59" s="100"/>
    </row>
    <row r="60" spans="1:19" ht="35.1" customHeight="1" x14ac:dyDescent="0.4">
      <c r="A60" s="99" t="s">
        <v>1147</v>
      </c>
      <c r="B60" s="2" t="s">
        <v>980</v>
      </c>
      <c r="C60" s="35">
        <v>43861</v>
      </c>
      <c r="D60" s="3" t="s">
        <v>1168</v>
      </c>
      <c r="E60" s="4"/>
      <c r="F60" s="4">
        <v>13190000</v>
      </c>
      <c r="G60" s="27" t="s">
        <v>806</v>
      </c>
      <c r="H60" s="122"/>
      <c r="I60" s="145"/>
      <c r="J60" s="3" t="s">
        <v>489</v>
      </c>
      <c r="K60" s="3"/>
      <c r="L60" s="3"/>
      <c r="M60" s="6"/>
      <c r="N60" s="3"/>
      <c r="O60" s="3"/>
      <c r="P60" s="3"/>
      <c r="Q60" s="3"/>
      <c r="R60" s="3"/>
      <c r="S60" s="100"/>
    </row>
    <row r="61" spans="1:19" ht="35.1" customHeight="1" x14ac:dyDescent="0.4">
      <c r="A61" s="99" t="s">
        <v>1147</v>
      </c>
      <c r="B61" s="2" t="s">
        <v>980</v>
      </c>
      <c r="C61" s="35">
        <v>43859</v>
      </c>
      <c r="D61" s="3" t="s">
        <v>1169</v>
      </c>
      <c r="E61" s="4"/>
      <c r="F61" s="4">
        <v>5500000</v>
      </c>
      <c r="G61" s="27" t="s">
        <v>1156</v>
      </c>
      <c r="H61" s="122"/>
      <c r="I61" s="145"/>
      <c r="J61" s="3" t="s">
        <v>489</v>
      </c>
      <c r="K61" s="3"/>
      <c r="L61" s="3"/>
      <c r="M61" s="6"/>
      <c r="N61" s="3"/>
      <c r="O61" s="3"/>
      <c r="P61" s="3"/>
      <c r="Q61" s="3"/>
      <c r="R61" s="3"/>
      <c r="S61" s="100"/>
    </row>
    <row r="62" spans="1:19" ht="55.5" customHeight="1" x14ac:dyDescent="0.4">
      <c r="A62" s="99" t="s">
        <v>1147</v>
      </c>
      <c r="B62" s="2" t="s">
        <v>980</v>
      </c>
      <c r="C62" s="35">
        <v>43819</v>
      </c>
      <c r="D62" s="3" t="s">
        <v>1170</v>
      </c>
      <c r="E62" s="4"/>
      <c r="F62" s="4"/>
      <c r="G62" s="27"/>
      <c r="H62" s="122"/>
      <c r="I62" s="145"/>
      <c r="J62" s="3" t="s">
        <v>489</v>
      </c>
      <c r="K62" s="3"/>
      <c r="L62" s="3"/>
      <c r="M62" s="6"/>
      <c r="N62" s="3"/>
      <c r="O62" s="3"/>
      <c r="P62" s="3"/>
      <c r="Q62" s="3"/>
      <c r="R62" s="3"/>
      <c r="S62" s="100"/>
    </row>
    <row r="63" spans="1:19" ht="63" customHeight="1" x14ac:dyDescent="0.4">
      <c r="A63" s="99" t="s">
        <v>1147</v>
      </c>
      <c r="B63" s="2" t="s">
        <v>980</v>
      </c>
      <c r="C63" s="35">
        <v>43810</v>
      </c>
      <c r="D63" s="3" t="s">
        <v>1171</v>
      </c>
      <c r="E63" s="4"/>
      <c r="F63" s="4">
        <v>13710000</v>
      </c>
      <c r="G63" s="27" t="s">
        <v>556</v>
      </c>
      <c r="H63" s="122"/>
      <c r="I63" s="145"/>
      <c r="J63" s="3" t="s">
        <v>489</v>
      </c>
      <c r="K63" s="3"/>
      <c r="L63" s="3"/>
      <c r="M63" s="6"/>
      <c r="N63" s="3"/>
      <c r="O63" s="3"/>
      <c r="P63" s="3"/>
      <c r="Q63" s="3"/>
      <c r="R63" s="3"/>
      <c r="S63" s="100"/>
    </row>
    <row r="64" spans="1:19" s="16" customFormat="1" ht="63" customHeight="1" x14ac:dyDescent="0.4">
      <c r="A64" s="99" t="s">
        <v>1147</v>
      </c>
      <c r="B64" s="2" t="s">
        <v>980</v>
      </c>
      <c r="C64" s="35">
        <v>43810</v>
      </c>
      <c r="D64" s="3" t="s">
        <v>1172</v>
      </c>
      <c r="E64" s="4"/>
      <c r="F64" s="4">
        <v>9080000</v>
      </c>
      <c r="G64" s="27" t="s">
        <v>806</v>
      </c>
      <c r="H64" s="122"/>
      <c r="I64" s="139"/>
      <c r="J64" s="3" t="s">
        <v>489</v>
      </c>
      <c r="K64" s="3"/>
      <c r="L64" s="3"/>
      <c r="M64" s="6"/>
      <c r="N64" s="3"/>
      <c r="O64" s="3"/>
      <c r="P64" s="3"/>
      <c r="Q64" s="3"/>
      <c r="R64" s="3"/>
      <c r="S64" s="100"/>
    </row>
    <row r="65" spans="1:19" s="16" customFormat="1" ht="63" customHeight="1" x14ac:dyDescent="0.4">
      <c r="A65" s="99" t="s">
        <v>1147</v>
      </c>
      <c r="B65" s="2" t="s">
        <v>980</v>
      </c>
      <c r="C65" s="35">
        <v>43810</v>
      </c>
      <c r="D65" s="3" t="s">
        <v>1173</v>
      </c>
      <c r="E65" s="4"/>
      <c r="F65" s="4">
        <v>9590000</v>
      </c>
      <c r="G65" s="27" t="s">
        <v>806</v>
      </c>
      <c r="H65" s="122"/>
      <c r="I65" s="145"/>
      <c r="J65" s="3" t="s">
        <v>489</v>
      </c>
      <c r="K65" s="3"/>
      <c r="L65" s="3"/>
      <c r="M65" s="6"/>
      <c r="N65" s="3"/>
      <c r="O65" s="3"/>
      <c r="P65" s="3"/>
      <c r="Q65" s="3"/>
      <c r="R65" s="3"/>
      <c r="S65" s="100"/>
    </row>
    <row r="66" spans="1:19" s="16" customFormat="1" ht="63" customHeight="1" x14ac:dyDescent="0.4">
      <c r="A66" s="99" t="s">
        <v>1147</v>
      </c>
      <c r="B66" s="2" t="s">
        <v>980</v>
      </c>
      <c r="C66" s="35">
        <v>43805</v>
      </c>
      <c r="D66" s="3" t="s">
        <v>1174</v>
      </c>
      <c r="E66" s="4"/>
      <c r="F66" s="4">
        <v>5540000</v>
      </c>
      <c r="G66" s="37" t="s">
        <v>1156</v>
      </c>
      <c r="H66" s="135"/>
      <c r="I66" s="139"/>
      <c r="J66" s="3" t="s">
        <v>489</v>
      </c>
      <c r="K66" s="3"/>
      <c r="L66" s="3"/>
      <c r="M66" s="6"/>
      <c r="N66" s="3"/>
      <c r="O66" s="3"/>
      <c r="P66" s="3"/>
      <c r="Q66" s="3"/>
      <c r="R66" s="3"/>
      <c r="S66" s="100"/>
    </row>
    <row r="67" spans="1:19" ht="35.1" customHeight="1" x14ac:dyDescent="0.4">
      <c r="A67" s="99" t="s">
        <v>1147</v>
      </c>
      <c r="B67" s="2" t="s">
        <v>980</v>
      </c>
      <c r="C67" s="35">
        <v>43797</v>
      </c>
      <c r="D67" s="3" t="s">
        <v>1175</v>
      </c>
      <c r="E67" s="4"/>
      <c r="F67" s="44">
        <v>14520000</v>
      </c>
      <c r="G67" s="27" t="s">
        <v>806</v>
      </c>
      <c r="H67" s="122"/>
      <c r="I67" s="145"/>
      <c r="J67" s="3" t="s">
        <v>489</v>
      </c>
      <c r="K67" s="3"/>
      <c r="L67" s="3"/>
      <c r="M67" s="6"/>
      <c r="N67" s="3"/>
      <c r="O67" s="3"/>
      <c r="P67" s="3"/>
      <c r="Q67" s="3"/>
      <c r="R67" s="3"/>
      <c r="S67" s="100"/>
    </row>
    <row r="68" spans="1:19" ht="35.1" customHeight="1" x14ac:dyDescent="0.4">
      <c r="A68" s="99" t="s">
        <v>1147</v>
      </c>
      <c r="B68" s="2" t="s">
        <v>980</v>
      </c>
      <c r="C68" s="35">
        <v>43797</v>
      </c>
      <c r="D68" s="3" t="s">
        <v>1176</v>
      </c>
      <c r="E68" s="4"/>
      <c r="F68" s="4">
        <v>5780000</v>
      </c>
      <c r="G68" s="27" t="s">
        <v>806</v>
      </c>
      <c r="H68" s="122"/>
      <c r="I68" s="145"/>
      <c r="J68" s="3" t="s">
        <v>489</v>
      </c>
      <c r="K68" s="3"/>
      <c r="L68" s="3"/>
      <c r="M68" s="6"/>
      <c r="N68" s="3"/>
      <c r="O68" s="3"/>
      <c r="P68" s="3"/>
      <c r="Q68" s="3"/>
      <c r="R68" s="3"/>
      <c r="S68" s="100"/>
    </row>
    <row r="69" spans="1:19" ht="35.1" customHeight="1" x14ac:dyDescent="0.4">
      <c r="A69" s="99" t="s">
        <v>1147</v>
      </c>
      <c r="B69" s="2" t="s">
        <v>980</v>
      </c>
      <c r="C69" s="35">
        <v>43797</v>
      </c>
      <c r="D69" s="3" t="s">
        <v>1177</v>
      </c>
      <c r="E69" s="4"/>
      <c r="F69" s="4">
        <v>5690000</v>
      </c>
      <c r="G69" s="27" t="s">
        <v>806</v>
      </c>
      <c r="H69" s="122"/>
      <c r="I69" s="145"/>
      <c r="J69" s="3" t="s">
        <v>489</v>
      </c>
      <c r="K69" s="3"/>
      <c r="L69" s="3"/>
      <c r="M69" s="6"/>
      <c r="N69" s="3"/>
      <c r="O69" s="3"/>
      <c r="P69" s="3"/>
      <c r="Q69" s="3"/>
      <c r="R69" s="3"/>
      <c r="S69" s="100"/>
    </row>
    <row r="70" spans="1:19" ht="35.1" customHeight="1" x14ac:dyDescent="0.4">
      <c r="A70" s="99" t="s">
        <v>1147</v>
      </c>
      <c r="B70" s="2" t="s">
        <v>980</v>
      </c>
      <c r="C70" s="35">
        <v>43797</v>
      </c>
      <c r="D70" s="3" t="s">
        <v>1178</v>
      </c>
      <c r="E70" s="4"/>
      <c r="F70" s="4">
        <v>5880000</v>
      </c>
      <c r="G70" s="27" t="s">
        <v>806</v>
      </c>
      <c r="H70" s="122"/>
      <c r="I70" s="145"/>
      <c r="J70" s="3" t="s">
        <v>489</v>
      </c>
      <c r="K70" s="3"/>
      <c r="L70" s="3"/>
      <c r="M70" s="6"/>
      <c r="N70" s="3"/>
      <c r="O70" s="3"/>
      <c r="P70" s="3"/>
      <c r="Q70" s="3"/>
      <c r="R70" s="3"/>
      <c r="S70" s="100"/>
    </row>
    <row r="71" spans="1:19" ht="35.1" customHeight="1" x14ac:dyDescent="0.4">
      <c r="A71" s="99" t="s">
        <v>1147</v>
      </c>
      <c r="B71" s="2" t="s">
        <v>980</v>
      </c>
      <c r="C71" s="35">
        <v>43791</v>
      </c>
      <c r="D71" s="3" t="s">
        <v>1179</v>
      </c>
      <c r="E71" s="4"/>
      <c r="F71" s="4">
        <v>3980000</v>
      </c>
      <c r="G71" s="37" t="s">
        <v>1149</v>
      </c>
      <c r="H71" s="135"/>
      <c r="I71" s="145"/>
      <c r="J71" s="3" t="s">
        <v>489</v>
      </c>
      <c r="K71" s="3"/>
      <c r="L71" s="3"/>
      <c r="M71" s="6"/>
      <c r="N71" s="3"/>
      <c r="O71" s="3"/>
      <c r="P71" s="3"/>
      <c r="Q71" s="3"/>
      <c r="R71" s="3"/>
      <c r="S71" s="100"/>
    </row>
    <row r="72" spans="1:19" ht="35.1" customHeight="1" x14ac:dyDescent="0.4">
      <c r="A72" s="99" t="s">
        <v>1147</v>
      </c>
      <c r="B72" s="2" t="s">
        <v>980</v>
      </c>
      <c r="C72" s="35">
        <v>43788</v>
      </c>
      <c r="D72" s="3" t="s">
        <v>1180</v>
      </c>
      <c r="E72" s="4"/>
      <c r="F72" s="4">
        <v>5850000</v>
      </c>
      <c r="G72" s="37" t="s">
        <v>806</v>
      </c>
      <c r="H72" s="135"/>
      <c r="I72" s="145"/>
      <c r="J72" s="3" t="s">
        <v>489</v>
      </c>
      <c r="K72" s="3"/>
      <c r="L72" s="3"/>
      <c r="M72" s="6"/>
      <c r="N72" s="3"/>
      <c r="O72" s="3"/>
      <c r="P72" s="3"/>
      <c r="Q72" s="3"/>
      <c r="R72" s="3"/>
      <c r="S72" s="100"/>
    </row>
    <row r="73" spans="1:19" ht="35.1" customHeight="1" thickBot="1" x14ac:dyDescent="0.45">
      <c r="A73" s="185" t="s">
        <v>1147</v>
      </c>
      <c r="B73" s="186" t="s">
        <v>980</v>
      </c>
      <c r="C73" s="187">
        <v>43777</v>
      </c>
      <c r="D73" s="188" t="s">
        <v>1181</v>
      </c>
      <c r="E73" s="189"/>
      <c r="F73" s="189">
        <v>11900000</v>
      </c>
      <c r="G73" s="246" t="s">
        <v>806</v>
      </c>
      <c r="H73" s="247"/>
      <c r="I73" s="258"/>
      <c r="J73" s="188" t="s">
        <v>489</v>
      </c>
      <c r="K73" s="3"/>
      <c r="L73" s="3"/>
      <c r="M73" s="6"/>
      <c r="N73" s="3"/>
      <c r="O73" s="3"/>
      <c r="P73" s="3"/>
      <c r="Q73" s="3"/>
      <c r="R73" s="3"/>
      <c r="S73" s="100"/>
    </row>
    <row r="74" spans="1:19" ht="35.1" customHeight="1" thickTop="1" thickBot="1" x14ac:dyDescent="0.45">
      <c r="A74" s="330" t="s">
        <v>2040</v>
      </c>
      <c r="B74" s="701">
        <v>21</v>
      </c>
      <c r="C74" s="701"/>
      <c r="D74" s="702"/>
      <c r="E74" s="721">
        <f>SUM(F52:F73)</f>
        <v>313100000</v>
      </c>
      <c r="F74" s="722"/>
      <c r="G74" s="393"/>
      <c r="H74" s="332">
        <f>SUM(H52:H73)</f>
        <v>1256.3</v>
      </c>
      <c r="I74" s="332">
        <f>SUM(I52:I73)</f>
        <v>0</v>
      </c>
      <c r="J74" s="382"/>
      <c r="K74" s="3"/>
      <c r="L74" s="3"/>
      <c r="M74" s="6"/>
      <c r="N74" s="3"/>
      <c r="O74" s="3"/>
      <c r="P74" s="3"/>
      <c r="Q74" s="3"/>
      <c r="R74" s="3"/>
      <c r="S74" s="100"/>
    </row>
    <row r="75" spans="1:19" ht="35.1" customHeight="1" thickTop="1" x14ac:dyDescent="0.4">
      <c r="A75" s="114" t="s">
        <v>1013</v>
      </c>
      <c r="B75" s="9" t="s">
        <v>893</v>
      </c>
      <c r="C75" s="36">
        <v>43671</v>
      </c>
      <c r="D75" s="7" t="s">
        <v>1017</v>
      </c>
      <c r="E75" s="10"/>
      <c r="F75" s="10"/>
      <c r="G75" s="38" t="s">
        <v>658</v>
      </c>
      <c r="H75" s="138">
        <v>330.7</v>
      </c>
      <c r="I75" s="146"/>
      <c r="J75" s="7" t="s">
        <v>681</v>
      </c>
      <c r="K75" s="3"/>
      <c r="L75" s="3"/>
      <c r="M75" s="6"/>
      <c r="N75" s="3"/>
      <c r="O75" s="3"/>
      <c r="P75" s="3"/>
      <c r="Q75" s="3"/>
      <c r="R75" s="3"/>
      <c r="S75" s="100"/>
    </row>
    <row r="76" spans="1:19" x14ac:dyDescent="0.4">
      <c r="A76" s="99" t="s">
        <v>1141</v>
      </c>
      <c r="B76" s="2" t="s">
        <v>893</v>
      </c>
      <c r="C76" s="35">
        <v>43594</v>
      </c>
      <c r="D76" s="3" t="s">
        <v>584</v>
      </c>
      <c r="E76" s="4"/>
      <c r="F76" s="4"/>
      <c r="G76" s="37"/>
      <c r="H76" s="135">
        <v>55</v>
      </c>
      <c r="I76" s="139"/>
      <c r="J76" s="3" t="s">
        <v>547</v>
      </c>
      <c r="K76" s="3"/>
      <c r="L76" s="3"/>
      <c r="M76" s="6"/>
      <c r="N76" s="3"/>
      <c r="O76" s="3"/>
      <c r="P76" s="3"/>
      <c r="Q76" s="3"/>
      <c r="R76" s="3"/>
      <c r="S76" s="100"/>
    </row>
    <row r="77" spans="1:19" x14ac:dyDescent="0.4">
      <c r="A77" s="99" t="s">
        <v>2152</v>
      </c>
      <c r="B77" s="2" t="s">
        <v>893</v>
      </c>
      <c r="C77" s="35">
        <v>43766</v>
      </c>
      <c r="D77" s="3" t="s">
        <v>2153</v>
      </c>
      <c r="E77" s="4">
        <v>7578000</v>
      </c>
      <c r="F77" s="4">
        <v>5600000</v>
      </c>
      <c r="G77" s="37" t="s">
        <v>1149</v>
      </c>
      <c r="H77" s="135">
        <v>40.700000000000003</v>
      </c>
      <c r="I77" s="139"/>
      <c r="J77" s="3" t="s">
        <v>496</v>
      </c>
      <c r="K77" s="3"/>
      <c r="L77" s="3"/>
      <c r="M77" s="6"/>
      <c r="N77" s="3"/>
      <c r="O77" s="3"/>
      <c r="P77" s="3"/>
      <c r="Q77" s="3"/>
      <c r="R77" s="3"/>
      <c r="S77" s="100"/>
    </row>
    <row r="78" spans="1:19" ht="35.1" customHeight="1" x14ac:dyDescent="0.4">
      <c r="A78" s="99" t="s">
        <v>1147</v>
      </c>
      <c r="B78" s="2" t="s">
        <v>893</v>
      </c>
      <c r="C78" s="35">
        <v>43516</v>
      </c>
      <c r="D78" s="3" t="s">
        <v>1182</v>
      </c>
      <c r="E78" s="4"/>
      <c r="F78" s="4">
        <v>7260000</v>
      </c>
      <c r="G78" s="37" t="s">
        <v>1156</v>
      </c>
      <c r="H78" s="135"/>
      <c r="I78" s="139"/>
      <c r="J78" s="3" t="s">
        <v>489</v>
      </c>
      <c r="K78" s="3"/>
      <c r="L78" s="40"/>
      <c r="M78" s="40"/>
      <c r="N78" s="3"/>
      <c r="O78" s="3"/>
      <c r="P78" s="40"/>
      <c r="Q78" s="40"/>
      <c r="R78" s="3"/>
      <c r="S78" s="101"/>
    </row>
    <row r="79" spans="1:19" ht="35.1" customHeight="1" x14ac:dyDescent="0.4">
      <c r="A79" s="99" t="s">
        <v>1147</v>
      </c>
      <c r="B79" s="2" t="s">
        <v>893</v>
      </c>
      <c r="C79" s="35">
        <v>43516</v>
      </c>
      <c r="D79" s="3" t="s">
        <v>1183</v>
      </c>
      <c r="E79" s="4"/>
      <c r="F79" s="4">
        <v>4040000</v>
      </c>
      <c r="G79" s="37" t="s">
        <v>1156</v>
      </c>
      <c r="H79" s="135"/>
      <c r="I79" s="145"/>
      <c r="J79" s="3" t="s">
        <v>489</v>
      </c>
      <c r="K79" s="3"/>
      <c r="L79" s="3"/>
      <c r="M79" s="6"/>
      <c r="N79" s="3"/>
      <c r="O79" s="3"/>
      <c r="P79" s="3"/>
      <c r="Q79" s="3"/>
      <c r="R79" s="3"/>
      <c r="S79" s="100"/>
    </row>
    <row r="80" spans="1:19" ht="35.1" customHeight="1" x14ac:dyDescent="0.4">
      <c r="A80" s="99" t="s">
        <v>1147</v>
      </c>
      <c r="B80" s="2" t="s">
        <v>893</v>
      </c>
      <c r="C80" s="35">
        <v>43509</v>
      </c>
      <c r="D80" s="3" t="s">
        <v>1184</v>
      </c>
      <c r="E80" s="4"/>
      <c r="F80" s="4">
        <v>3580000</v>
      </c>
      <c r="G80" s="27" t="s">
        <v>556</v>
      </c>
      <c r="H80" s="122"/>
      <c r="I80" s="139"/>
      <c r="J80" s="3" t="s">
        <v>489</v>
      </c>
      <c r="K80" s="3"/>
      <c r="L80" s="3"/>
      <c r="M80" s="6"/>
      <c r="N80" s="3"/>
      <c r="O80" s="3"/>
      <c r="P80" s="3"/>
      <c r="Q80" s="3"/>
      <c r="R80" s="3"/>
      <c r="S80" s="100"/>
    </row>
    <row r="81" spans="1:19" ht="35.1" customHeight="1" x14ac:dyDescent="0.4">
      <c r="A81" s="99" t="s">
        <v>1147</v>
      </c>
      <c r="B81" s="2" t="s">
        <v>1016</v>
      </c>
      <c r="C81" s="35">
        <v>43504</v>
      </c>
      <c r="D81" s="6" t="s">
        <v>1185</v>
      </c>
      <c r="E81" s="4"/>
      <c r="F81" s="4">
        <v>5270000</v>
      </c>
      <c r="G81" s="27" t="s">
        <v>1156</v>
      </c>
      <c r="H81" s="122"/>
      <c r="I81" s="145"/>
      <c r="J81" s="3" t="s">
        <v>489</v>
      </c>
      <c r="K81" s="3"/>
      <c r="L81" s="3"/>
      <c r="M81" s="6"/>
      <c r="N81" s="3"/>
      <c r="O81" s="3"/>
      <c r="P81" s="3"/>
      <c r="Q81" s="3"/>
      <c r="R81" s="3"/>
      <c r="S81" s="100"/>
    </row>
    <row r="82" spans="1:19" ht="35.1" customHeight="1" x14ac:dyDescent="0.4">
      <c r="A82" s="99" t="s">
        <v>1147</v>
      </c>
      <c r="B82" s="2" t="s">
        <v>1016</v>
      </c>
      <c r="C82" s="35">
        <v>43476</v>
      </c>
      <c r="D82" s="3" t="s">
        <v>1186</v>
      </c>
      <c r="E82" s="4"/>
      <c r="F82" s="4">
        <v>6590000</v>
      </c>
      <c r="G82" s="27" t="s">
        <v>1156</v>
      </c>
      <c r="H82" s="122"/>
      <c r="I82" s="139"/>
      <c r="J82" s="3" t="s">
        <v>489</v>
      </c>
      <c r="K82" s="3"/>
      <c r="L82" s="3"/>
      <c r="M82" s="6"/>
      <c r="N82" s="3"/>
      <c r="O82" s="3"/>
      <c r="P82" s="3"/>
      <c r="Q82" s="3"/>
      <c r="R82" s="3"/>
      <c r="S82" s="100"/>
    </row>
    <row r="83" spans="1:19" ht="35.1" customHeight="1" x14ac:dyDescent="0.4">
      <c r="A83" s="99" t="s">
        <v>1147</v>
      </c>
      <c r="B83" s="2" t="s">
        <v>1016</v>
      </c>
      <c r="C83" s="35">
        <v>43462</v>
      </c>
      <c r="D83" s="3" t="s">
        <v>217</v>
      </c>
      <c r="E83" s="4">
        <v>6000000</v>
      </c>
      <c r="F83" s="4">
        <v>5950000</v>
      </c>
      <c r="G83" s="27" t="s">
        <v>1156</v>
      </c>
      <c r="H83" s="122"/>
      <c r="I83" s="139"/>
      <c r="J83" s="3" t="s">
        <v>489</v>
      </c>
      <c r="K83" s="3"/>
      <c r="L83" s="3"/>
      <c r="M83" s="6"/>
      <c r="N83" s="3"/>
      <c r="O83" s="3"/>
      <c r="P83" s="3"/>
      <c r="Q83" s="3"/>
      <c r="R83" s="3"/>
      <c r="S83" s="100"/>
    </row>
    <row r="84" spans="1:19" ht="35.1" customHeight="1" x14ac:dyDescent="0.4">
      <c r="A84" s="99" t="s">
        <v>1147</v>
      </c>
      <c r="B84" s="2" t="s">
        <v>1016</v>
      </c>
      <c r="C84" s="35">
        <v>43460</v>
      </c>
      <c r="D84" s="3" t="s">
        <v>1187</v>
      </c>
      <c r="E84" s="4"/>
      <c r="F84" s="4">
        <v>3800000</v>
      </c>
      <c r="G84" s="27" t="s">
        <v>556</v>
      </c>
      <c r="H84" s="122"/>
      <c r="I84" s="139"/>
      <c r="J84" s="3" t="s">
        <v>489</v>
      </c>
      <c r="K84" s="3"/>
      <c r="L84" s="3"/>
      <c r="M84" s="6"/>
      <c r="N84" s="3"/>
      <c r="O84" s="3"/>
      <c r="P84" s="3"/>
      <c r="Q84" s="3"/>
      <c r="R84" s="3"/>
      <c r="S84" s="100"/>
    </row>
    <row r="85" spans="1:19" ht="35.1" customHeight="1" x14ac:dyDescent="0.4">
      <c r="A85" s="99" t="s">
        <v>1147</v>
      </c>
      <c r="B85" s="2" t="s">
        <v>1016</v>
      </c>
      <c r="C85" s="35">
        <v>43448</v>
      </c>
      <c r="D85" s="3" t="s">
        <v>1188</v>
      </c>
      <c r="E85" s="4"/>
      <c r="F85" s="4">
        <v>3950000</v>
      </c>
      <c r="G85" s="27" t="s">
        <v>1156</v>
      </c>
      <c r="H85" s="122"/>
      <c r="I85" s="145"/>
      <c r="J85" s="3" t="s">
        <v>489</v>
      </c>
      <c r="K85" s="3"/>
      <c r="L85" s="3"/>
      <c r="M85" s="6"/>
      <c r="N85" s="3"/>
      <c r="O85" s="3"/>
      <c r="P85" s="3"/>
      <c r="Q85" s="3"/>
      <c r="R85" s="3"/>
      <c r="S85" s="100"/>
    </row>
    <row r="86" spans="1:19" ht="35.1" customHeight="1" x14ac:dyDescent="0.4">
      <c r="A86" s="99" t="s">
        <v>1147</v>
      </c>
      <c r="B86" s="2" t="s">
        <v>1016</v>
      </c>
      <c r="C86" s="35">
        <v>43441</v>
      </c>
      <c r="D86" s="3" t="s">
        <v>1189</v>
      </c>
      <c r="E86" s="4"/>
      <c r="F86" s="41"/>
      <c r="G86" s="37"/>
      <c r="H86" s="135"/>
      <c r="I86" s="139"/>
      <c r="J86" s="3" t="s">
        <v>489</v>
      </c>
      <c r="K86" s="3"/>
      <c r="L86" s="3"/>
      <c r="M86" s="6"/>
      <c r="N86" s="3"/>
      <c r="O86" s="3"/>
      <c r="P86" s="3"/>
      <c r="Q86" s="3"/>
      <c r="R86" s="3"/>
      <c r="S86" s="100"/>
    </row>
    <row r="87" spans="1:19" ht="35.1" customHeight="1" x14ac:dyDescent="0.4">
      <c r="A87" s="99" t="s">
        <v>1147</v>
      </c>
      <c r="B87" s="2" t="s">
        <v>1016</v>
      </c>
      <c r="C87" s="35">
        <v>43439</v>
      </c>
      <c r="D87" s="3" t="s">
        <v>1190</v>
      </c>
      <c r="E87" s="4"/>
      <c r="F87" s="4">
        <v>6450000</v>
      </c>
      <c r="G87" s="27" t="s">
        <v>1156</v>
      </c>
      <c r="H87" s="122"/>
      <c r="I87" s="139"/>
      <c r="J87" s="3" t="s">
        <v>489</v>
      </c>
      <c r="K87" s="3"/>
      <c r="L87" s="3"/>
      <c r="M87" s="6"/>
      <c r="N87" s="3"/>
      <c r="O87" s="3"/>
      <c r="P87" s="3"/>
      <c r="Q87" s="3"/>
      <c r="R87" s="3"/>
      <c r="S87" s="100"/>
    </row>
    <row r="88" spans="1:19" ht="35.1" customHeight="1" x14ac:dyDescent="0.4">
      <c r="A88" s="99" t="s">
        <v>1147</v>
      </c>
      <c r="B88" s="2" t="s">
        <v>1016</v>
      </c>
      <c r="C88" s="35">
        <v>43434</v>
      </c>
      <c r="D88" s="3" t="s">
        <v>1185</v>
      </c>
      <c r="E88" s="4"/>
      <c r="F88" s="4"/>
      <c r="G88" s="37"/>
      <c r="H88" s="135"/>
      <c r="I88" s="139"/>
      <c r="J88" s="3" t="s">
        <v>489</v>
      </c>
      <c r="K88" s="3"/>
      <c r="L88" s="3"/>
      <c r="M88" s="6"/>
      <c r="N88" s="3"/>
      <c r="O88" s="3"/>
      <c r="P88" s="3"/>
      <c r="Q88" s="3"/>
      <c r="R88" s="3"/>
      <c r="S88" s="100"/>
    </row>
    <row r="89" spans="1:19" ht="35.1" customHeight="1" x14ac:dyDescent="0.4">
      <c r="A89" s="99" t="s">
        <v>1147</v>
      </c>
      <c r="B89" s="2" t="s">
        <v>1016</v>
      </c>
      <c r="C89" s="35">
        <v>43434</v>
      </c>
      <c r="D89" s="3" t="s">
        <v>1191</v>
      </c>
      <c r="E89" s="4"/>
      <c r="F89" s="4"/>
      <c r="G89" s="27"/>
      <c r="H89" s="122"/>
      <c r="I89" s="145"/>
      <c r="J89" s="3" t="s">
        <v>489</v>
      </c>
      <c r="K89" s="3"/>
      <c r="L89" s="3"/>
      <c r="M89" s="6"/>
      <c r="N89" s="3"/>
      <c r="O89" s="3"/>
      <c r="P89" s="3"/>
      <c r="Q89" s="3"/>
      <c r="R89" s="3"/>
      <c r="S89" s="100"/>
    </row>
    <row r="90" spans="1:19" ht="35.1" customHeight="1" x14ac:dyDescent="0.4">
      <c r="A90" s="99" t="s">
        <v>1147</v>
      </c>
      <c r="B90" s="2" t="s">
        <v>1016</v>
      </c>
      <c r="C90" s="35">
        <v>43425</v>
      </c>
      <c r="D90" s="3" t="s">
        <v>1192</v>
      </c>
      <c r="E90" s="4"/>
      <c r="F90" s="4"/>
      <c r="G90" s="5"/>
      <c r="H90" s="139"/>
      <c r="I90" s="145"/>
      <c r="J90" s="3" t="s">
        <v>489</v>
      </c>
      <c r="K90" s="3"/>
      <c r="L90" s="3"/>
      <c r="M90" s="6"/>
      <c r="N90" s="3"/>
      <c r="O90" s="3"/>
      <c r="P90" s="3"/>
      <c r="Q90" s="3"/>
      <c r="R90" s="3"/>
      <c r="S90" s="100"/>
    </row>
    <row r="91" spans="1:19" ht="35.1" customHeight="1" x14ac:dyDescent="0.4">
      <c r="A91" s="99" t="s">
        <v>1147</v>
      </c>
      <c r="B91" s="2" t="s">
        <v>1016</v>
      </c>
      <c r="C91" s="35">
        <v>43420</v>
      </c>
      <c r="D91" s="3" t="s">
        <v>1193</v>
      </c>
      <c r="E91" s="4"/>
      <c r="F91" s="4"/>
      <c r="G91" s="27"/>
      <c r="H91" s="122"/>
      <c r="I91" s="139"/>
      <c r="J91" s="3" t="s">
        <v>489</v>
      </c>
      <c r="K91" s="3"/>
      <c r="L91" s="3"/>
      <c r="M91" s="6"/>
      <c r="N91" s="3"/>
      <c r="O91" s="3"/>
      <c r="P91" s="3"/>
      <c r="Q91" s="3"/>
      <c r="R91" s="3"/>
      <c r="S91" s="100"/>
    </row>
    <row r="92" spans="1:19" ht="35.1" customHeight="1" x14ac:dyDescent="0.4">
      <c r="A92" s="99" t="s">
        <v>1147</v>
      </c>
      <c r="B92" s="2" t="s">
        <v>1016</v>
      </c>
      <c r="C92" s="35">
        <v>43420</v>
      </c>
      <c r="D92" s="3" t="s">
        <v>1194</v>
      </c>
      <c r="E92" s="4"/>
      <c r="F92" s="4">
        <v>5100000</v>
      </c>
      <c r="G92" s="27" t="s">
        <v>1149</v>
      </c>
      <c r="H92" s="122"/>
      <c r="I92" s="139"/>
      <c r="J92" s="3" t="s">
        <v>489</v>
      </c>
      <c r="K92" s="3"/>
      <c r="L92" s="3"/>
      <c r="M92" s="6"/>
      <c r="N92" s="3"/>
      <c r="O92" s="3"/>
      <c r="P92" s="3"/>
      <c r="Q92" s="3"/>
      <c r="R92" s="3"/>
      <c r="S92" s="100"/>
    </row>
    <row r="93" spans="1:19" ht="35.1" customHeight="1" x14ac:dyDescent="0.4">
      <c r="A93" s="99" t="s">
        <v>1147</v>
      </c>
      <c r="B93" s="2" t="s">
        <v>1016</v>
      </c>
      <c r="C93" s="35">
        <v>43420</v>
      </c>
      <c r="D93" s="3" t="s">
        <v>1195</v>
      </c>
      <c r="E93" s="4"/>
      <c r="F93" s="4">
        <v>10300000</v>
      </c>
      <c r="G93" s="27" t="s">
        <v>556</v>
      </c>
      <c r="H93" s="122"/>
      <c r="I93" s="139"/>
      <c r="J93" s="3" t="s">
        <v>489</v>
      </c>
      <c r="K93" s="3"/>
      <c r="L93" s="3"/>
      <c r="M93" s="6"/>
      <c r="N93" s="3"/>
      <c r="O93" s="3"/>
      <c r="P93" s="3"/>
      <c r="Q93" s="3"/>
      <c r="R93" s="3"/>
      <c r="S93" s="100"/>
    </row>
    <row r="94" spans="1:19" ht="35.1" customHeight="1" x14ac:dyDescent="0.4">
      <c r="A94" s="99" t="s">
        <v>1147</v>
      </c>
      <c r="B94" s="2" t="s">
        <v>1016</v>
      </c>
      <c r="C94" s="35">
        <v>43416</v>
      </c>
      <c r="D94" s="3" t="s">
        <v>1190</v>
      </c>
      <c r="E94" s="4"/>
      <c r="F94" s="4"/>
      <c r="G94" s="37"/>
      <c r="H94" s="135"/>
      <c r="I94" s="139"/>
      <c r="J94" s="3" t="s">
        <v>489</v>
      </c>
      <c r="K94" s="3"/>
      <c r="L94" s="3"/>
      <c r="M94" s="6"/>
      <c r="N94" s="3"/>
      <c r="O94" s="3"/>
      <c r="P94" s="3"/>
      <c r="Q94" s="3"/>
      <c r="R94" s="3"/>
      <c r="S94" s="100"/>
    </row>
    <row r="95" spans="1:19" ht="35.1" customHeight="1" x14ac:dyDescent="0.4">
      <c r="A95" s="99" t="s">
        <v>1147</v>
      </c>
      <c r="B95" s="2" t="s">
        <v>1016</v>
      </c>
      <c r="C95" s="35">
        <v>43416</v>
      </c>
      <c r="D95" s="3" t="s">
        <v>1196</v>
      </c>
      <c r="E95" s="4"/>
      <c r="F95" s="4">
        <v>8300000</v>
      </c>
      <c r="G95" s="37" t="s">
        <v>556</v>
      </c>
      <c r="H95" s="135"/>
      <c r="I95" s="145"/>
      <c r="J95" s="3" t="s">
        <v>489</v>
      </c>
      <c r="K95" s="3"/>
      <c r="L95" s="3"/>
      <c r="M95" s="6"/>
      <c r="N95" s="3"/>
      <c r="O95" s="3"/>
      <c r="P95" s="3"/>
      <c r="Q95" s="3"/>
      <c r="R95" s="3"/>
      <c r="S95" s="100"/>
    </row>
    <row r="96" spans="1:19" ht="35.1" customHeight="1" x14ac:dyDescent="0.4">
      <c r="A96" s="99" t="s">
        <v>1147</v>
      </c>
      <c r="B96" s="2" t="s">
        <v>1016</v>
      </c>
      <c r="C96" s="35">
        <v>43413</v>
      </c>
      <c r="D96" s="3" t="s">
        <v>1197</v>
      </c>
      <c r="E96" s="4"/>
      <c r="F96" s="4">
        <v>7400000</v>
      </c>
      <c r="G96" s="37" t="s">
        <v>556</v>
      </c>
      <c r="H96" s="135"/>
      <c r="I96" s="145"/>
      <c r="J96" s="3" t="s">
        <v>489</v>
      </c>
      <c r="K96" s="3"/>
      <c r="L96" s="3"/>
      <c r="M96" s="6"/>
      <c r="N96" s="3"/>
      <c r="O96" s="3"/>
      <c r="P96" s="3"/>
      <c r="Q96" s="3"/>
      <c r="R96" s="3"/>
      <c r="S96" s="100"/>
    </row>
    <row r="97" spans="1:19" x14ac:dyDescent="0.4">
      <c r="A97" s="99" t="s">
        <v>1147</v>
      </c>
      <c r="B97" s="2" t="s">
        <v>1016</v>
      </c>
      <c r="C97" s="35">
        <v>43412</v>
      </c>
      <c r="D97" s="3" t="s">
        <v>1198</v>
      </c>
      <c r="E97" s="4"/>
      <c r="F97" s="4">
        <v>2450000</v>
      </c>
      <c r="G97" s="37" t="s">
        <v>556</v>
      </c>
      <c r="H97" s="135"/>
      <c r="I97" s="139"/>
      <c r="J97" s="3" t="s">
        <v>489</v>
      </c>
      <c r="K97" s="3"/>
      <c r="L97" s="40"/>
      <c r="M97" s="40"/>
      <c r="N97" s="3"/>
      <c r="O97" s="3"/>
      <c r="P97" s="40"/>
      <c r="Q97" s="40"/>
      <c r="R97" s="3"/>
      <c r="S97" s="101"/>
    </row>
    <row r="98" spans="1:19" x14ac:dyDescent="0.4">
      <c r="A98" s="99" t="s">
        <v>1147</v>
      </c>
      <c r="B98" s="2" t="s">
        <v>1016</v>
      </c>
      <c r="C98" s="35">
        <v>43406</v>
      </c>
      <c r="D98" s="3" t="s">
        <v>1190</v>
      </c>
      <c r="E98" s="4"/>
      <c r="F98" s="4"/>
      <c r="G98" s="30"/>
      <c r="H98" s="142"/>
      <c r="I98" s="139"/>
      <c r="J98" s="3" t="s">
        <v>489</v>
      </c>
      <c r="K98" s="3"/>
      <c r="L98" s="40"/>
      <c r="M98" s="40"/>
      <c r="N98" s="3"/>
      <c r="O98" s="3"/>
      <c r="P98" s="40"/>
      <c r="Q98" s="40"/>
      <c r="R98" s="3"/>
      <c r="S98" s="101"/>
    </row>
    <row r="99" spans="1:19" x14ac:dyDescent="0.4">
      <c r="A99" s="99" t="s">
        <v>1147</v>
      </c>
      <c r="B99" s="2" t="s">
        <v>1016</v>
      </c>
      <c r="C99" s="35">
        <v>43406</v>
      </c>
      <c r="D99" s="3" t="s">
        <v>1199</v>
      </c>
      <c r="E99" s="4"/>
      <c r="F99" s="4">
        <v>4300000</v>
      </c>
      <c r="G99" s="37" t="s">
        <v>556</v>
      </c>
      <c r="H99" s="135"/>
      <c r="I99" s="139"/>
      <c r="J99" s="3" t="s">
        <v>489</v>
      </c>
      <c r="K99" s="3"/>
      <c r="L99" s="40"/>
      <c r="M99" s="40"/>
      <c r="N99" s="3"/>
      <c r="O99" s="3"/>
      <c r="P99" s="40"/>
      <c r="Q99" s="40"/>
      <c r="R99" s="3"/>
      <c r="S99" s="101"/>
    </row>
    <row r="100" spans="1:19" x14ac:dyDescent="0.4">
      <c r="A100" s="99" t="s">
        <v>1147</v>
      </c>
      <c r="B100" s="2" t="s">
        <v>1016</v>
      </c>
      <c r="C100" s="35">
        <v>43370</v>
      </c>
      <c r="D100" s="3" t="s">
        <v>1200</v>
      </c>
      <c r="E100" s="4"/>
      <c r="F100" s="4">
        <v>1280000</v>
      </c>
      <c r="G100" s="27" t="s">
        <v>1156</v>
      </c>
      <c r="H100" s="122"/>
      <c r="I100" s="139"/>
      <c r="J100" s="3" t="s">
        <v>489</v>
      </c>
      <c r="K100" s="3"/>
      <c r="L100" s="40"/>
      <c r="M100" s="40"/>
      <c r="N100" s="3"/>
      <c r="O100" s="3"/>
      <c r="P100" s="40"/>
      <c r="Q100" s="40"/>
      <c r="R100" s="3"/>
      <c r="S100" s="101"/>
    </row>
    <row r="101" spans="1:19" x14ac:dyDescent="0.4">
      <c r="A101" s="99" t="s">
        <v>1147</v>
      </c>
      <c r="B101" s="2" t="s">
        <v>1016</v>
      </c>
      <c r="C101" s="35">
        <v>43361</v>
      </c>
      <c r="D101" s="3" t="s">
        <v>1201</v>
      </c>
      <c r="E101" s="4"/>
      <c r="F101" s="4">
        <v>1180000</v>
      </c>
      <c r="G101" s="27" t="s">
        <v>1156</v>
      </c>
      <c r="H101" s="122"/>
      <c r="I101" s="139"/>
      <c r="J101" s="3" t="s">
        <v>489</v>
      </c>
      <c r="K101" s="3"/>
      <c r="L101" s="40"/>
      <c r="M101" s="40"/>
      <c r="N101" s="3"/>
      <c r="O101" s="3"/>
      <c r="P101" s="40"/>
      <c r="Q101" s="40"/>
      <c r="R101" s="3"/>
      <c r="S101" s="101"/>
    </row>
    <row r="102" spans="1:19" x14ac:dyDescent="0.4">
      <c r="A102" s="99" t="s">
        <v>1147</v>
      </c>
      <c r="B102" s="2" t="s">
        <v>1016</v>
      </c>
      <c r="C102" s="35">
        <v>43353</v>
      </c>
      <c r="D102" s="3" t="s">
        <v>1202</v>
      </c>
      <c r="E102" s="4"/>
      <c r="F102" s="4">
        <v>2170000</v>
      </c>
      <c r="G102" s="27" t="s">
        <v>1156</v>
      </c>
      <c r="H102" s="122"/>
      <c r="I102" s="139"/>
      <c r="J102" s="3" t="s">
        <v>489</v>
      </c>
      <c r="K102" s="3"/>
      <c r="L102" s="40"/>
      <c r="M102" s="40"/>
      <c r="N102" s="3"/>
      <c r="O102" s="3"/>
      <c r="P102" s="40"/>
      <c r="Q102" s="40"/>
      <c r="R102" s="3"/>
      <c r="S102" s="101"/>
    </row>
    <row r="103" spans="1:19" x14ac:dyDescent="0.4">
      <c r="A103" s="99" t="s">
        <v>1147</v>
      </c>
      <c r="B103" s="2" t="s">
        <v>1016</v>
      </c>
      <c r="C103" s="35">
        <v>43350</v>
      </c>
      <c r="D103" s="3" t="s">
        <v>1203</v>
      </c>
      <c r="E103" s="4"/>
      <c r="F103" s="4">
        <v>1090000</v>
      </c>
      <c r="G103" s="27" t="s">
        <v>1156</v>
      </c>
      <c r="H103" s="122"/>
      <c r="I103" s="139"/>
      <c r="J103" s="3" t="s">
        <v>489</v>
      </c>
      <c r="K103" s="3"/>
      <c r="L103" s="40"/>
      <c r="M103" s="40"/>
      <c r="N103" s="3"/>
      <c r="O103" s="3"/>
      <c r="P103" s="40"/>
      <c r="Q103" s="40"/>
      <c r="R103" s="3"/>
      <c r="S103" s="101"/>
    </row>
    <row r="104" spans="1:19" x14ac:dyDescent="0.4">
      <c r="A104" s="99" t="s">
        <v>1147</v>
      </c>
      <c r="B104" s="2" t="s">
        <v>1016</v>
      </c>
      <c r="C104" s="35">
        <v>43343</v>
      </c>
      <c r="D104" s="3" t="s">
        <v>1200</v>
      </c>
      <c r="E104" s="4"/>
      <c r="F104" s="4"/>
      <c r="G104" s="29"/>
      <c r="H104" s="143"/>
      <c r="I104" s="139"/>
      <c r="J104" s="3" t="s">
        <v>489</v>
      </c>
      <c r="K104" s="3"/>
      <c r="L104" s="40"/>
      <c r="M104" s="40"/>
      <c r="N104" s="3"/>
      <c r="O104" s="3"/>
      <c r="P104" s="40"/>
      <c r="Q104" s="40"/>
      <c r="R104" s="3"/>
      <c r="S104" s="101"/>
    </row>
    <row r="105" spans="1:19" x14ac:dyDescent="0.4">
      <c r="A105" s="99" t="s">
        <v>1147</v>
      </c>
      <c r="B105" s="2" t="s">
        <v>1016</v>
      </c>
      <c r="C105" s="35">
        <v>43343</v>
      </c>
      <c r="D105" s="3" t="s">
        <v>1204</v>
      </c>
      <c r="E105" s="4"/>
      <c r="F105" s="4">
        <v>1740000</v>
      </c>
      <c r="G105" s="27" t="s">
        <v>1156</v>
      </c>
      <c r="H105" s="122"/>
      <c r="I105" s="139"/>
      <c r="J105" s="3" t="s">
        <v>489</v>
      </c>
      <c r="K105" s="3"/>
      <c r="L105" s="40"/>
      <c r="M105" s="40"/>
      <c r="N105" s="3"/>
      <c r="O105" s="3"/>
      <c r="P105" s="40"/>
      <c r="Q105" s="40"/>
      <c r="R105" s="3"/>
      <c r="S105" s="101"/>
    </row>
    <row r="106" spans="1:19" x14ac:dyDescent="0.4">
      <c r="A106" s="99" t="s">
        <v>1147</v>
      </c>
      <c r="B106" s="2" t="s">
        <v>1016</v>
      </c>
      <c r="C106" s="35">
        <v>43341</v>
      </c>
      <c r="D106" s="3" t="s">
        <v>1205</v>
      </c>
      <c r="E106" s="4"/>
      <c r="F106" s="4">
        <v>1810000</v>
      </c>
      <c r="G106" s="27" t="s">
        <v>1156</v>
      </c>
      <c r="H106" s="122"/>
      <c r="I106" s="139"/>
      <c r="J106" s="3" t="s">
        <v>489</v>
      </c>
      <c r="K106" s="3"/>
      <c r="L106" s="40"/>
      <c r="M106" s="40"/>
      <c r="N106" s="3"/>
      <c r="O106" s="3"/>
      <c r="P106" s="40"/>
      <c r="Q106" s="40"/>
      <c r="R106" s="3"/>
      <c r="S106" s="101"/>
    </row>
    <row r="107" spans="1:19" x14ac:dyDescent="0.4">
      <c r="A107" s="99" t="s">
        <v>1147</v>
      </c>
      <c r="B107" s="2" t="s">
        <v>1016</v>
      </c>
      <c r="C107" s="35">
        <v>43341</v>
      </c>
      <c r="D107" s="3" t="s">
        <v>1206</v>
      </c>
      <c r="E107" s="4"/>
      <c r="F107" s="4">
        <v>1320000</v>
      </c>
      <c r="G107" s="27" t="s">
        <v>1156</v>
      </c>
      <c r="H107" s="122"/>
      <c r="I107" s="145"/>
      <c r="J107" s="3" t="s">
        <v>489</v>
      </c>
      <c r="K107" s="3"/>
      <c r="L107" s="3"/>
      <c r="M107" s="6"/>
      <c r="N107" s="3"/>
      <c r="O107" s="3"/>
      <c r="P107" s="6"/>
      <c r="Q107" s="6"/>
      <c r="R107" s="3"/>
      <c r="S107" s="108"/>
    </row>
    <row r="108" spans="1:19" ht="20.25" thickBot="1" x14ac:dyDescent="0.45">
      <c r="A108" s="185" t="s">
        <v>1147</v>
      </c>
      <c r="B108" s="186" t="s">
        <v>1016</v>
      </c>
      <c r="C108" s="187">
        <v>43336</v>
      </c>
      <c r="D108" s="188" t="s">
        <v>1207</v>
      </c>
      <c r="E108" s="189"/>
      <c r="F108" s="189"/>
      <c r="G108" s="254"/>
      <c r="H108" s="255"/>
      <c r="I108" s="248"/>
      <c r="J108" s="188"/>
      <c r="K108" s="3"/>
      <c r="L108" s="3"/>
      <c r="M108" s="6"/>
      <c r="N108" s="3"/>
      <c r="O108" s="3"/>
      <c r="P108" s="6"/>
      <c r="Q108" s="6"/>
      <c r="R108" s="3"/>
      <c r="S108" s="108"/>
    </row>
    <row r="109" spans="1:19" ht="20.25" thickTop="1" thickBot="1" x14ac:dyDescent="0.45">
      <c r="A109" s="330" t="s">
        <v>2040</v>
      </c>
      <c r="B109" s="701">
        <v>33</v>
      </c>
      <c r="C109" s="701"/>
      <c r="D109" s="702"/>
      <c r="E109" s="727">
        <f>SUM(F75:F108)</f>
        <v>100930000</v>
      </c>
      <c r="F109" s="728"/>
      <c r="G109" s="387"/>
      <c r="H109" s="333">
        <f>SUM(H75:H108)</f>
        <v>426.4</v>
      </c>
      <c r="I109" s="333">
        <f>SUM(I75:I108)</f>
        <v>0</v>
      </c>
      <c r="J109" s="382"/>
      <c r="K109" s="3"/>
      <c r="L109" s="3"/>
      <c r="M109" s="6"/>
      <c r="N109" s="3"/>
      <c r="O109" s="3"/>
      <c r="P109" s="6"/>
      <c r="Q109" s="6"/>
      <c r="R109" s="3"/>
      <c r="S109" s="108"/>
    </row>
    <row r="110" spans="1:19" ht="20.25" thickTop="1" x14ac:dyDescent="0.4">
      <c r="A110" s="114" t="s">
        <v>1013</v>
      </c>
      <c r="B110" s="9" t="s">
        <v>871</v>
      </c>
      <c r="C110" s="36">
        <v>43301</v>
      </c>
      <c r="D110" s="7" t="s">
        <v>1443</v>
      </c>
      <c r="E110" s="10"/>
      <c r="F110" s="10">
        <v>28050000</v>
      </c>
      <c r="G110" s="38" t="s">
        <v>1149</v>
      </c>
      <c r="H110" s="138">
        <v>112</v>
      </c>
      <c r="I110" s="146"/>
      <c r="J110" s="7" t="s">
        <v>681</v>
      </c>
      <c r="K110" s="3"/>
      <c r="L110" s="3"/>
      <c r="M110" s="6"/>
      <c r="N110" s="3"/>
      <c r="O110" s="3"/>
      <c r="P110" s="6"/>
      <c r="Q110" s="6"/>
      <c r="R110" s="3"/>
      <c r="S110" s="108"/>
    </row>
    <row r="111" spans="1:19" x14ac:dyDescent="0.4">
      <c r="A111" s="114" t="s">
        <v>1260</v>
      </c>
      <c r="B111" s="9" t="s">
        <v>89</v>
      </c>
      <c r="C111" s="36">
        <v>43186</v>
      </c>
      <c r="D111" s="8" t="s">
        <v>217</v>
      </c>
      <c r="E111" s="10">
        <v>8880000</v>
      </c>
      <c r="F111" s="10">
        <v>8310000</v>
      </c>
      <c r="G111" s="92" t="s">
        <v>226</v>
      </c>
      <c r="H111" s="151">
        <v>80</v>
      </c>
      <c r="I111" s="152"/>
      <c r="J111" s="7" t="s">
        <v>49</v>
      </c>
      <c r="K111" s="3" t="s">
        <v>228</v>
      </c>
      <c r="L111" s="3"/>
      <c r="M111" s="6"/>
      <c r="N111" s="3"/>
      <c r="O111" s="3"/>
      <c r="P111" s="6" t="s">
        <v>1262</v>
      </c>
      <c r="Q111" s="6"/>
      <c r="R111" s="3"/>
      <c r="S111" s="108"/>
    </row>
    <row r="112" spans="1:19" x14ac:dyDescent="0.4">
      <c r="A112" s="99" t="s">
        <v>1260</v>
      </c>
      <c r="B112" s="2" t="s">
        <v>89</v>
      </c>
      <c r="C112" s="35">
        <v>43173</v>
      </c>
      <c r="D112" s="6" t="s">
        <v>1263</v>
      </c>
      <c r="E112" s="4"/>
      <c r="F112" s="4">
        <v>8130000</v>
      </c>
      <c r="G112" s="29" t="s">
        <v>57</v>
      </c>
      <c r="H112" s="143">
        <v>106</v>
      </c>
      <c r="I112" s="145"/>
      <c r="J112" s="3" t="s">
        <v>49</v>
      </c>
      <c r="K112" s="3" t="s">
        <v>228</v>
      </c>
      <c r="L112" s="3"/>
      <c r="M112" s="6"/>
      <c r="N112" s="3"/>
      <c r="O112" s="3"/>
      <c r="P112" s="6" t="s">
        <v>1262</v>
      </c>
      <c r="Q112" s="6"/>
      <c r="R112" s="3"/>
      <c r="S112" s="108"/>
    </row>
    <row r="113" spans="1:19" x14ac:dyDescent="0.4">
      <c r="A113" s="99" t="s">
        <v>1260</v>
      </c>
      <c r="B113" s="2" t="s">
        <v>89</v>
      </c>
      <c r="C113" s="35">
        <v>43173</v>
      </c>
      <c r="D113" s="3" t="s">
        <v>217</v>
      </c>
      <c r="E113" s="4">
        <v>8770000</v>
      </c>
      <c r="F113" s="4">
        <v>7990000</v>
      </c>
      <c r="G113" s="30" t="s">
        <v>57</v>
      </c>
      <c r="H113" s="142">
        <v>75</v>
      </c>
      <c r="I113" s="145"/>
      <c r="J113" s="3" t="s">
        <v>49</v>
      </c>
      <c r="K113" s="3" t="s">
        <v>1264</v>
      </c>
      <c r="L113" s="3"/>
      <c r="M113" s="6"/>
      <c r="N113" s="3"/>
      <c r="O113" s="3"/>
      <c r="P113" s="6" t="s">
        <v>1262</v>
      </c>
      <c r="Q113" s="6"/>
      <c r="R113" s="3"/>
      <c r="S113" s="108"/>
    </row>
    <row r="114" spans="1:19" x14ac:dyDescent="0.4">
      <c r="A114" s="99" t="s">
        <v>1260</v>
      </c>
      <c r="B114" s="2" t="s">
        <v>89</v>
      </c>
      <c r="C114" s="35">
        <v>43172</v>
      </c>
      <c r="D114" s="3" t="s">
        <v>1265</v>
      </c>
      <c r="E114" s="4"/>
      <c r="F114" s="4">
        <v>8110000</v>
      </c>
      <c r="G114" s="27" t="s">
        <v>57</v>
      </c>
      <c r="H114" s="122">
        <v>80</v>
      </c>
      <c r="I114" s="139"/>
      <c r="J114" s="3" t="s">
        <v>49</v>
      </c>
      <c r="K114" s="3" t="s">
        <v>228</v>
      </c>
      <c r="L114" s="3"/>
      <c r="M114" s="6"/>
      <c r="N114" s="3"/>
      <c r="O114" s="3"/>
      <c r="P114" s="3" t="s">
        <v>1262</v>
      </c>
      <c r="Q114" s="3"/>
      <c r="R114" s="3"/>
      <c r="S114" s="100"/>
    </row>
    <row r="115" spans="1:19" x14ac:dyDescent="0.4">
      <c r="A115" s="99" t="s">
        <v>1260</v>
      </c>
      <c r="B115" s="2" t="s">
        <v>89</v>
      </c>
      <c r="C115" s="35">
        <v>43172</v>
      </c>
      <c r="D115" s="3" t="s">
        <v>1266</v>
      </c>
      <c r="E115" s="4">
        <v>8380000</v>
      </c>
      <c r="F115" s="4">
        <v>7630000</v>
      </c>
      <c r="G115" s="27" t="s">
        <v>57</v>
      </c>
      <c r="H115" s="122">
        <v>57.2</v>
      </c>
      <c r="I115" s="139"/>
      <c r="J115" s="3" t="s">
        <v>49</v>
      </c>
      <c r="K115" s="3" t="s">
        <v>228</v>
      </c>
      <c r="L115" s="3"/>
      <c r="M115" s="6"/>
      <c r="N115" s="3"/>
      <c r="O115" s="3"/>
      <c r="P115" s="3" t="s">
        <v>1262</v>
      </c>
      <c r="Q115" s="3"/>
      <c r="R115" s="3"/>
      <c r="S115" s="100"/>
    </row>
    <row r="116" spans="1:19" x14ac:dyDescent="0.4">
      <c r="A116" s="99" t="s">
        <v>1466</v>
      </c>
      <c r="B116" s="2" t="s">
        <v>871</v>
      </c>
      <c r="C116" s="35">
        <v>43259</v>
      </c>
      <c r="D116" s="3" t="s">
        <v>1467</v>
      </c>
      <c r="E116" s="4"/>
      <c r="F116" s="4"/>
      <c r="G116" s="27"/>
      <c r="H116" s="122">
        <v>55</v>
      </c>
      <c r="I116" s="139">
        <v>108</v>
      </c>
      <c r="J116" s="3" t="s">
        <v>496</v>
      </c>
      <c r="K116" s="3"/>
      <c r="L116" s="3"/>
      <c r="M116" s="6"/>
      <c r="N116" s="3"/>
      <c r="O116" s="3"/>
      <c r="P116" s="3"/>
      <c r="Q116" s="3"/>
      <c r="R116" s="3"/>
      <c r="S116" s="100"/>
    </row>
    <row r="117" spans="1:19" x14ac:dyDescent="0.4">
      <c r="A117" s="99" t="s">
        <v>1260</v>
      </c>
      <c r="B117" s="2" t="s">
        <v>89</v>
      </c>
      <c r="C117" s="35">
        <v>43172</v>
      </c>
      <c r="D117" s="3" t="s">
        <v>1267</v>
      </c>
      <c r="E117" s="4">
        <v>9150000</v>
      </c>
      <c r="F117" s="4">
        <v>8340000</v>
      </c>
      <c r="G117" s="37" t="s">
        <v>57</v>
      </c>
      <c r="H117" s="135">
        <v>97.4</v>
      </c>
      <c r="I117" s="139"/>
      <c r="J117" s="3" t="s">
        <v>49</v>
      </c>
      <c r="K117" s="3" t="s">
        <v>228</v>
      </c>
      <c r="L117" s="3"/>
      <c r="M117" s="6"/>
      <c r="N117" s="3"/>
      <c r="O117" s="3"/>
      <c r="P117" s="3" t="s">
        <v>1262</v>
      </c>
      <c r="Q117" s="3"/>
      <c r="R117" s="3"/>
      <c r="S117" s="100"/>
    </row>
    <row r="118" spans="1:19" ht="20.25" thickBot="1" x14ac:dyDescent="0.45">
      <c r="A118" s="185" t="s">
        <v>1260</v>
      </c>
      <c r="B118" s="186" t="s">
        <v>89</v>
      </c>
      <c r="C118" s="187">
        <v>43159</v>
      </c>
      <c r="D118" s="188" t="s">
        <v>1268</v>
      </c>
      <c r="E118" s="189">
        <v>4470000</v>
      </c>
      <c r="F118" s="189">
        <v>4090000</v>
      </c>
      <c r="G118" s="190" t="s">
        <v>57</v>
      </c>
      <c r="H118" s="251">
        <v>28.3</v>
      </c>
      <c r="I118" s="248"/>
      <c r="J118" s="188" t="s">
        <v>49</v>
      </c>
      <c r="K118" s="3" t="s">
        <v>228</v>
      </c>
      <c r="L118" s="3"/>
      <c r="M118" s="6"/>
      <c r="N118" s="3"/>
      <c r="O118" s="3"/>
      <c r="P118" s="3" t="s">
        <v>1269</v>
      </c>
      <c r="Q118" s="3"/>
      <c r="R118" s="3"/>
      <c r="S118" s="100"/>
    </row>
    <row r="119" spans="1:19" ht="20.25" thickTop="1" thickBot="1" x14ac:dyDescent="0.45">
      <c r="A119" s="330" t="s">
        <v>2040</v>
      </c>
      <c r="B119" s="701">
        <v>9</v>
      </c>
      <c r="C119" s="701"/>
      <c r="D119" s="702"/>
      <c r="E119" s="727">
        <f>SUM(F110:F118)</f>
        <v>80650000</v>
      </c>
      <c r="F119" s="728"/>
      <c r="G119" s="387"/>
      <c r="H119" s="333">
        <f>SUM(H110:H118)</f>
        <v>690.9</v>
      </c>
      <c r="I119" s="333">
        <f>SUM(I110:I118)</f>
        <v>108</v>
      </c>
      <c r="J119" s="382"/>
      <c r="K119" s="3"/>
      <c r="L119" s="3"/>
      <c r="M119" s="6"/>
      <c r="N119" s="3"/>
      <c r="O119" s="3"/>
      <c r="P119" s="3"/>
      <c r="Q119" s="3"/>
      <c r="R119" s="3"/>
      <c r="S119" s="100"/>
    </row>
    <row r="120" spans="1:19" ht="20.25" thickTop="1" x14ac:dyDescent="0.4">
      <c r="A120" s="114" t="s">
        <v>1444</v>
      </c>
      <c r="B120" s="9" t="s">
        <v>863</v>
      </c>
      <c r="C120" s="36">
        <v>42916</v>
      </c>
      <c r="D120" s="7" t="s">
        <v>1445</v>
      </c>
      <c r="E120" s="10">
        <v>2170000</v>
      </c>
      <c r="F120" s="10">
        <v>1760000</v>
      </c>
      <c r="G120" s="28" t="s">
        <v>1446</v>
      </c>
      <c r="H120" s="137"/>
      <c r="I120" s="152"/>
      <c r="J120" s="7" t="s">
        <v>547</v>
      </c>
      <c r="K120" s="3"/>
      <c r="L120" s="3"/>
      <c r="M120" s="6"/>
      <c r="N120" s="3"/>
      <c r="O120" s="3"/>
      <c r="P120" s="3"/>
      <c r="Q120" s="3"/>
      <c r="R120" s="3"/>
      <c r="S120" s="100"/>
    </row>
    <row r="121" spans="1:19" x14ac:dyDescent="0.4">
      <c r="A121" s="114" t="s">
        <v>1447</v>
      </c>
      <c r="B121" s="9" t="s">
        <v>863</v>
      </c>
      <c r="C121" s="36">
        <v>42769</v>
      </c>
      <c r="D121" s="7" t="s">
        <v>1448</v>
      </c>
      <c r="E121" s="10">
        <v>41670000</v>
      </c>
      <c r="F121" s="10">
        <v>39000000</v>
      </c>
      <c r="G121" s="28" t="s">
        <v>1149</v>
      </c>
      <c r="H121" s="137">
        <v>102.1</v>
      </c>
      <c r="I121" s="152">
        <v>30</v>
      </c>
      <c r="J121" s="3" t="s">
        <v>32</v>
      </c>
      <c r="K121" s="3"/>
      <c r="L121" s="3"/>
      <c r="M121" s="6"/>
      <c r="N121" s="3"/>
      <c r="O121" s="3"/>
      <c r="P121" s="3"/>
      <c r="Q121" s="3"/>
      <c r="R121" s="3"/>
      <c r="S121" s="100"/>
    </row>
    <row r="122" spans="1:19" ht="57" thickBot="1" x14ac:dyDescent="0.45">
      <c r="A122" s="185" t="s">
        <v>1261</v>
      </c>
      <c r="B122" s="186" t="s">
        <v>69</v>
      </c>
      <c r="C122" s="187">
        <v>42957</v>
      </c>
      <c r="D122" s="188" t="s">
        <v>1270</v>
      </c>
      <c r="E122" s="189"/>
      <c r="F122" s="189"/>
      <c r="G122" s="254"/>
      <c r="H122" s="255">
        <v>50</v>
      </c>
      <c r="I122" s="258"/>
      <c r="J122" s="188" t="s">
        <v>32</v>
      </c>
      <c r="K122" s="3"/>
      <c r="L122" s="40" t="s">
        <v>1271</v>
      </c>
      <c r="M122" s="40"/>
      <c r="N122" s="3"/>
      <c r="O122" s="3" t="s">
        <v>1272</v>
      </c>
      <c r="P122" s="40"/>
      <c r="Q122" s="40" t="s">
        <v>1273</v>
      </c>
      <c r="R122" s="3"/>
      <c r="S122" s="101"/>
    </row>
    <row r="123" spans="1:19" ht="20.25" thickTop="1" thickBot="1" x14ac:dyDescent="0.45">
      <c r="A123" s="330" t="s">
        <v>2040</v>
      </c>
      <c r="B123" s="701">
        <v>3</v>
      </c>
      <c r="C123" s="701"/>
      <c r="D123" s="702"/>
      <c r="E123" s="727">
        <f>SUM(F120:F122)</f>
        <v>40760000</v>
      </c>
      <c r="F123" s="728"/>
      <c r="G123" s="387"/>
      <c r="H123" s="333">
        <f>SUM(H120:H122)</f>
        <v>152.1</v>
      </c>
      <c r="I123" s="333">
        <f>SUM(I120:I122)</f>
        <v>30</v>
      </c>
      <c r="J123" s="382"/>
      <c r="K123" s="129"/>
      <c r="L123" s="154"/>
      <c r="M123" s="154"/>
      <c r="N123" s="129"/>
      <c r="O123" s="129"/>
      <c r="P123" s="154"/>
      <c r="Q123" s="154"/>
      <c r="R123" s="129"/>
      <c r="S123" s="155"/>
    </row>
    <row r="124" spans="1:19" ht="20.25" thickTop="1" x14ac:dyDescent="0.4">
      <c r="A124" s="114" t="s">
        <v>2077</v>
      </c>
      <c r="B124" s="9" t="s">
        <v>47</v>
      </c>
      <c r="C124" s="36">
        <v>42550</v>
      </c>
      <c r="D124" s="7" t="s">
        <v>1270</v>
      </c>
      <c r="E124" s="10"/>
      <c r="F124" s="10"/>
      <c r="G124" s="92"/>
      <c r="H124" s="151">
        <v>50</v>
      </c>
      <c r="I124" s="146"/>
      <c r="J124" s="7" t="s">
        <v>32</v>
      </c>
      <c r="K124" s="129"/>
      <c r="L124" s="154"/>
      <c r="M124" s="154"/>
      <c r="N124" s="129"/>
      <c r="O124" s="129"/>
      <c r="P124" s="154"/>
      <c r="Q124" s="154"/>
      <c r="R124" s="129"/>
      <c r="S124" s="155"/>
    </row>
    <row r="125" spans="1:19" ht="20.25" thickBot="1" x14ac:dyDescent="0.45">
      <c r="A125" s="99" t="s">
        <v>1449</v>
      </c>
      <c r="B125" s="2" t="s">
        <v>47</v>
      </c>
      <c r="C125" s="35">
        <v>42613</v>
      </c>
      <c r="D125" s="6" t="s">
        <v>1450</v>
      </c>
      <c r="E125" s="4"/>
      <c r="F125" s="4">
        <v>2800000</v>
      </c>
      <c r="G125" s="29" t="s">
        <v>1149</v>
      </c>
      <c r="H125" s="143">
        <v>15</v>
      </c>
      <c r="I125" s="145">
        <v>10</v>
      </c>
      <c r="J125" s="3" t="s">
        <v>32</v>
      </c>
      <c r="K125" s="102"/>
      <c r="L125" s="102" t="s">
        <v>1274</v>
      </c>
      <c r="M125" s="103"/>
      <c r="N125" s="102"/>
      <c r="O125" s="102" t="s">
        <v>1272</v>
      </c>
      <c r="P125" s="103"/>
      <c r="Q125" s="103" t="s">
        <v>1273</v>
      </c>
      <c r="R125" s="102"/>
      <c r="S125" s="109"/>
    </row>
    <row r="126" spans="1:19" ht="20.25" thickBot="1" x14ac:dyDescent="0.45">
      <c r="A126" s="262" t="s">
        <v>1447</v>
      </c>
      <c r="B126" s="186" t="s">
        <v>1451</v>
      </c>
      <c r="C126" s="187">
        <v>42459</v>
      </c>
      <c r="D126" s="188" t="s">
        <v>1452</v>
      </c>
      <c r="E126" s="189"/>
      <c r="F126" s="310">
        <v>58000000</v>
      </c>
      <c r="G126" s="190" t="s">
        <v>1149</v>
      </c>
      <c r="H126" s="251">
        <v>296.39999999999998</v>
      </c>
      <c r="I126" s="258">
        <v>60</v>
      </c>
      <c r="J126" s="188" t="s">
        <v>32</v>
      </c>
      <c r="K126" s="106"/>
      <c r="L126" s="106"/>
      <c r="M126" s="107"/>
      <c r="N126" s="106"/>
      <c r="O126" s="106"/>
      <c r="P126" s="107"/>
      <c r="Q126" s="107"/>
      <c r="R126" s="107"/>
      <c r="S126" s="107"/>
    </row>
    <row r="127" spans="1:19" ht="20.25" thickTop="1" thickBot="1" x14ac:dyDescent="0.45">
      <c r="A127" s="340" t="s">
        <v>2040</v>
      </c>
      <c r="B127" s="701">
        <v>3</v>
      </c>
      <c r="C127" s="701"/>
      <c r="D127" s="702"/>
      <c r="E127" s="727">
        <f>SUM(F124:F126)</f>
        <v>60800000</v>
      </c>
      <c r="F127" s="728"/>
      <c r="G127" s="387"/>
      <c r="H127" s="333">
        <f>SUM(H124:H126)</f>
        <v>361.4</v>
      </c>
      <c r="I127" s="333">
        <f>SUM(I124:I126)</f>
        <v>70</v>
      </c>
      <c r="J127" s="382"/>
      <c r="K127" s="106"/>
      <c r="L127" s="106"/>
      <c r="M127" s="107"/>
      <c r="N127" s="106"/>
      <c r="O127" s="106"/>
      <c r="P127" s="107"/>
      <c r="Q127" s="107"/>
      <c r="R127" s="107"/>
      <c r="S127" s="107"/>
    </row>
    <row r="128" spans="1:19" ht="20.25" thickTop="1" x14ac:dyDescent="0.4">
      <c r="A128" s="42" t="s">
        <v>1447</v>
      </c>
      <c r="B128" s="9" t="s">
        <v>1386</v>
      </c>
      <c r="C128" s="36">
        <v>42244</v>
      </c>
      <c r="D128" s="7" t="s">
        <v>1453</v>
      </c>
      <c r="E128" s="10"/>
      <c r="F128" s="10">
        <v>53700000</v>
      </c>
      <c r="G128" s="28" t="s">
        <v>1149</v>
      </c>
      <c r="H128" s="137">
        <v>263.8</v>
      </c>
      <c r="I128" s="146">
        <v>25</v>
      </c>
      <c r="J128" s="7" t="s">
        <v>496</v>
      </c>
      <c r="K128" s="3"/>
      <c r="L128" s="40"/>
      <c r="M128" s="40"/>
      <c r="N128" s="3"/>
      <c r="O128" s="3"/>
      <c r="P128" s="40"/>
      <c r="Q128" s="40"/>
      <c r="R128" s="3"/>
      <c r="S128" s="40"/>
    </row>
    <row r="129" spans="1:19" x14ac:dyDescent="0.4">
      <c r="A129" s="13" t="s">
        <v>1447</v>
      </c>
      <c r="B129" s="2" t="s">
        <v>1386</v>
      </c>
      <c r="C129" s="35">
        <v>42089</v>
      </c>
      <c r="D129" s="3" t="s">
        <v>1454</v>
      </c>
      <c r="E129" s="4"/>
      <c r="F129" s="4">
        <v>15700000</v>
      </c>
      <c r="G129" s="29" t="s">
        <v>1149</v>
      </c>
      <c r="H129" s="143">
        <v>69.5</v>
      </c>
      <c r="I129" s="139">
        <v>35</v>
      </c>
      <c r="J129" s="3" t="s">
        <v>496</v>
      </c>
      <c r="K129" s="3"/>
      <c r="L129" s="40"/>
      <c r="M129" s="40"/>
      <c r="N129" s="3"/>
      <c r="O129" s="3"/>
      <c r="P129" s="40"/>
      <c r="Q129" s="40"/>
      <c r="R129" s="3"/>
      <c r="S129" s="40"/>
    </row>
    <row r="130" spans="1:19" x14ac:dyDescent="0.4">
      <c r="A130" s="13" t="s">
        <v>1147</v>
      </c>
      <c r="B130" s="2" t="s">
        <v>1386</v>
      </c>
      <c r="C130" s="35">
        <v>41516</v>
      </c>
      <c r="D130" s="3" t="s">
        <v>1464</v>
      </c>
      <c r="E130" s="4"/>
      <c r="F130" s="4"/>
      <c r="G130" s="29"/>
      <c r="H130" s="143"/>
      <c r="I130" s="139"/>
      <c r="J130" s="3" t="s">
        <v>489</v>
      </c>
      <c r="K130" s="3"/>
      <c r="L130" s="6"/>
      <c r="M130" s="40"/>
      <c r="N130" s="3"/>
      <c r="O130" s="3"/>
      <c r="P130" s="40"/>
      <c r="Q130" s="40"/>
      <c r="R130" s="3"/>
      <c r="S130" s="40"/>
    </row>
    <row r="131" spans="1:19" ht="20.25" thickBot="1" x14ac:dyDescent="0.45">
      <c r="A131" s="262" t="s">
        <v>1462</v>
      </c>
      <c r="B131" s="186" t="s">
        <v>1386</v>
      </c>
      <c r="C131" s="187">
        <v>42174</v>
      </c>
      <c r="D131" s="188" t="s">
        <v>1463</v>
      </c>
      <c r="E131" s="189"/>
      <c r="F131" s="189">
        <v>850000</v>
      </c>
      <c r="G131" s="254" t="s">
        <v>1156</v>
      </c>
      <c r="H131" s="255"/>
      <c r="I131" s="258"/>
      <c r="J131" s="188" t="s">
        <v>490</v>
      </c>
      <c r="K131" s="3"/>
      <c r="L131" s="6"/>
      <c r="M131" s="40"/>
      <c r="N131" s="3"/>
      <c r="O131" s="3"/>
      <c r="P131" s="40"/>
      <c r="Q131" s="40"/>
      <c r="R131" s="3"/>
      <c r="S131" s="40"/>
    </row>
    <row r="132" spans="1:19" ht="20.25" thickTop="1" thickBot="1" x14ac:dyDescent="0.45">
      <c r="A132" s="340" t="s">
        <v>2040</v>
      </c>
      <c r="B132" s="701">
        <v>4</v>
      </c>
      <c r="C132" s="701"/>
      <c r="D132" s="702"/>
      <c r="E132" s="727">
        <f>SUM(F128:F131)</f>
        <v>70250000</v>
      </c>
      <c r="F132" s="728"/>
      <c r="G132" s="387"/>
      <c r="H132" s="333">
        <f>SUM(H128:H131)</f>
        <v>333.3</v>
      </c>
      <c r="I132" s="333">
        <f>SUM(I128:I131)</f>
        <v>60</v>
      </c>
      <c r="J132" s="382"/>
      <c r="K132" s="3"/>
      <c r="L132" s="6"/>
      <c r="M132" s="40"/>
      <c r="N132" s="3"/>
      <c r="O132" s="3"/>
      <c r="P132" s="40"/>
      <c r="Q132" s="40"/>
      <c r="R132" s="3"/>
      <c r="S132" s="40"/>
    </row>
    <row r="133" spans="1:19" ht="21" thickTop="1" thickBot="1" x14ac:dyDescent="0.45">
      <c r="A133" s="263" t="s">
        <v>1447</v>
      </c>
      <c r="B133" s="199" t="s">
        <v>1389</v>
      </c>
      <c r="C133" s="200">
        <v>41675</v>
      </c>
      <c r="D133" s="201" t="s">
        <v>1455</v>
      </c>
      <c r="E133" s="202"/>
      <c r="F133" s="202"/>
      <c r="G133" s="256"/>
      <c r="H133" s="257">
        <v>387.4</v>
      </c>
      <c r="I133" s="261">
        <v>50</v>
      </c>
      <c r="J133" s="201" t="s">
        <v>496</v>
      </c>
      <c r="K133" s="3"/>
      <c r="L133" s="6"/>
      <c r="M133" s="40"/>
      <c r="N133" s="3"/>
      <c r="O133" s="3"/>
      <c r="P133" s="40"/>
      <c r="Q133" s="40"/>
      <c r="R133" s="3"/>
      <c r="S133" s="40"/>
    </row>
    <row r="134" spans="1:19" ht="20.25" thickTop="1" thickBot="1" x14ac:dyDescent="0.45">
      <c r="A134" s="340" t="s">
        <v>2040</v>
      </c>
      <c r="B134" s="701">
        <v>1</v>
      </c>
      <c r="C134" s="701"/>
      <c r="D134" s="702"/>
      <c r="E134" s="705">
        <f>SUM(F133)</f>
        <v>0</v>
      </c>
      <c r="F134" s="706"/>
      <c r="G134" s="381"/>
      <c r="H134" s="333">
        <f>SUM(H133)</f>
        <v>387.4</v>
      </c>
      <c r="I134" s="333">
        <f>SUM(I133)</f>
        <v>50</v>
      </c>
      <c r="J134" s="382"/>
      <c r="K134" s="3"/>
      <c r="L134" s="6"/>
      <c r="M134" s="40"/>
      <c r="N134" s="3"/>
      <c r="O134" s="3"/>
      <c r="P134" s="40"/>
      <c r="Q134" s="40"/>
      <c r="R134" s="3"/>
      <c r="S134" s="40"/>
    </row>
    <row r="135" spans="1:19" ht="21" thickTop="1" thickBot="1" x14ac:dyDescent="0.45">
      <c r="A135" s="263" t="s">
        <v>1447</v>
      </c>
      <c r="B135" s="199" t="s">
        <v>1398</v>
      </c>
      <c r="C135" s="200">
        <v>41418</v>
      </c>
      <c r="D135" s="201" t="s">
        <v>1456</v>
      </c>
      <c r="E135" s="202"/>
      <c r="F135" s="202">
        <v>77800000</v>
      </c>
      <c r="G135" s="203" t="s">
        <v>1149</v>
      </c>
      <c r="H135" s="252">
        <v>461.1</v>
      </c>
      <c r="I135" s="261">
        <v>140</v>
      </c>
      <c r="J135" s="201" t="s">
        <v>496</v>
      </c>
      <c r="K135" s="3"/>
      <c r="L135" s="6"/>
      <c r="M135" s="40"/>
      <c r="N135" s="3"/>
      <c r="O135" s="3"/>
      <c r="P135" s="40"/>
      <c r="Q135" s="40"/>
      <c r="R135" s="3"/>
      <c r="S135" s="40"/>
    </row>
    <row r="136" spans="1:19" ht="20.25" thickTop="1" thickBot="1" x14ac:dyDescent="0.45">
      <c r="A136" s="340" t="s">
        <v>2040</v>
      </c>
      <c r="B136" s="701">
        <v>1</v>
      </c>
      <c r="C136" s="701"/>
      <c r="D136" s="702"/>
      <c r="E136" s="727">
        <f>SUM(F135)</f>
        <v>77800000</v>
      </c>
      <c r="F136" s="728"/>
      <c r="G136" s="387"/>
      <c r="H136" s="333">
        <f>SUM(H135)</f>
        <v>461.1</v>
      </c>
      <c r="I136" s="333">
        <f>SUM(I135)</f>
        <v>140</v>
      </c>
      <c r="J136" s="382"/>
      <c r="K136" s="3"/>
      <c r="L136" s="6"/>
      <c r="M136" s="40"/>
      <c r="N136" s="3"/>
      <c r="O136" s="3"/>
      <c r="P136" s="40"/>
      <c r="Q136" s="40"/>
      <c r="R136" s="3"/>
      <c r="S136" s="40"/>
    </row>
    <row r="137" spans="1:19" ht="20.25" thickTop="1" x14ac:dyDescent="0.4">
      <c r="A137" s="42" t="s">
        <v>1447</v>
      </c>
      <c r="B137" s="9" t="s">
        <v>1401</v>
      </c>
      <c r="C137" s="36">
        <v>41407</v>
      </c>
      <c r="D137" s="7" t="s">
        <v>1457</v>
      </c>
      <c r="E137" s="10">
        <v>30830000</v>
      </c>
      <c r="F137" s="10">
        <v>27000000</v>
      </c>
      <c r="G137" s="93" t="s">
        <v>1149</v>
      </c>
      <c r="H137" s="158"/>
      <c r="I137" s="146"/>
      <c r="J137" s="7" t="s">
        <v>1459</v>
      </c>
      <c r="K137" s="3"/>
      <c r="L137" s="6"/>
      <c r="M137" s="40"/>
      <c r="N137" s="3"/>
      <c r="O137" s="3"/>
      <c r="P137" s="40"/>
      <c r="Q137" s="40"/>
      <c r="R137" s="3"/>
      <c r="S137" s="40"/>
    </row>
    <row r="138" spans="1:19" ht="20.25" thickBot="1" x14ac:dyDescent="0.45">
      <c r="A138" s="262" t="s">
        <v>1447</v>
      </c>
      <c r="B138" s="186" t="s">
        <v>1401</v>
      </c>
      <c r="C138" s="187">
        <v>41355</v>
      </c>
      <c r="D138" s="188" t="s">
        <v>1458</v>
      </c>
      <c r="E138" s="189"/>
      <c r="F138" s="189"/>
      <c r="G138" s="264"/>
      <c r="H138" s="266">
        <v>137.6</v>
      </c>
      <c r="I138" s="258">
        <v>20</v>
      </c>
      <c r="J138" s="188" t="s">
        <v>681</v>
      </c>
      <c r="K138" s="3"/>
      <c r="L138" s="40"/>
      <c r="M138" s="40"/>
      <c r="N138" s="3"/>
      <c r="O138" s="3"/>
      <c r="P138" s="40"/>
      <c r="Q138" s="40"/>
      <c r="R138" s="3"/>
      <c r="S138" s="40"/>
    </row>
    <row r="139" spans="1:19" ht="20.25" thickTop="1" thickBot="1" x14ac:dyDescent="0.45">
      <c r="A139" s="340" t="s">
        <v>2040</v>
      </c>
      <c r="B139" s="701">
        <v>2</v>
      </c>
      <c r="C139" s="701"/>
      <c r="D139" s="702"/>
      <c r="E139" s="721">
        <f>SUM(F137:F138)</f>
        <v>27000000</v>
      </c>
      <c r="F139" s="722"/>
      <c r="G139" s="393"/>
      <c r="H139" s="332">
        <f>SUM(H137:H138)</f>
        <v>137.6</v>
      </c>
      <c r="I139" s="332">
        <f>SUM(I137:I138)</f>
        <v>20</v>
      </c>
      <c r="J139" s="382"/>
      <c r="K139" s="3"/>
      <c r="L139" s="40"/>
      <c r="M139" s="40"/>
      <c r="N139" s="3"/>
      <c r="O139" s="3"/>
      <c r="P139" s="40"/>
      <c r="Q139" s="40"/>
      <c r="R139" s="3"/>
      <c r="S139" s="40"/>
    </row>
    <row r="140" spans="1:19" ht="21" thickTop="1" thickBot="1" x14ac:dyDescent="0.45">
      <c r="A140" s="263" t="s">
        <v>1447</v>
      </c>
      <c r="B140" s="199" t="s">
        <v>1460</v>
      </c>
      <c r="C140" s="200">
        <v>40588</v>
      </c>
      <c r="D140" s="201" t="s">
        <v>1461</v>
      </c>
      <c r="E140" s="202">
        <v>27650000</v>
      </c>
      <c r="F140" s="202">
        <v>26200000</v>
      </c>
      <c r="G140" s="256" t="s">
        <v>1149</v>
      </c>
      <c r="H140" s="257"/>
      <c r="I140" s="261"/>
      <c r="J140" s="201" t="s">
        <v>496</v>
      </c>
      <c r="K140" s="3"/>
      <c r="L140" s="46"/>
      <c r="M140" s="40"/>
      <c r="N140" s="3"/>
      <c r="O140" s="3"/>
      <c r="P140" s="48"/>
      <c r="Q140" s="40"/>
      <c r="R140" s="3"/>
      <c r="S140" s="40"/>
    </row>
    <row r="141" spans="1:19" ht="20.25" thickTop="1" thickBot="1" x14ac:dyDescent="0.45">
      <c r="A141" s="342" t="s">
        <v>2040</v>
      </c>
      <c r="B141" s="695">
        <v>1</v>
      </c>
      <c r="C141" s="695"/>
      <c r="D141" s="696"/>
      <c r="E141" s="729">
        <f>SUM(F140)</f>
        <v>26200000</v>
      </c>
      <c r="F141" s="730"/>
      <c r="G141" s="394"/>
      <c r="H141" s="335">
        <f>SUM(H140)</f>
        <v>0</v>
      </c>
      <c r="I141" s="335">
        <f>SUM(I140)</f>
        <v>0</v>
      </c>
      <c r="J141" s="385"/>
      <c r="K141" s="3"/>
      <c r="L141" s="40"/>
      <c r="M141" s="40"/>
      <c r="N141" s="3"/>
      <c r="O141" s="3"/>
      <c r="P141" s="40"/>
      <c r="Q141" s="40"/>
      <c r="R141" s="3"/>
      <c r="S141" s="40"/>
    </row>
    <row r="142" spans="1:19" x14ac:dyDescent="0.4">
      <c r="A142" s="208"/>
      <c r="B142" s="209"/>
      <c r="C142" s="210"/>
      <c r="D142" s="118"/>
      <c r="E142" s="211"/>
      <c r="F142" s="211"/>
      <c r="G142" s="212"/>
      <c r="H142" s="213"/>
      <c r="I142" s="214"/>
      <c r="J142" s="118"/>
      <c r="K142" s="52"/>
      <c r="L142" s="72"/>
      <c r="M142" s="72"/>
      <c r="N142" s="52"/>
      <c r="O142" s="52"/>
      <c r="P142" s="72"/>
      <c r="Q142" s="72"/>
      <c r="R142" s="52"/>
      <c r="S142" s="72"/>
    </row>
    <row r="143" spans="1:19" x14ac:dyDescent="0.4">
      <c r="A143" s="55"/>
      <c r="B143" s="56"/>
      <c r="C143" s="57"/>
      <c r="D143" s="70"/>
      <c r="E143" s="59"/>
      <c r="F143" s="59"/>
      <c r="G143" s="60"/>
      <c r="H143" s="157"/>
      <c r="I143" s="148"/>
      <c r="J143" s="58"/>
      <c r="K143" s="58"/>
      <c r="L143" s="70"/>
      <c r="M143" s="70"/>
      <c r="N143" s="58"/>
      <c r="O143" s="58"/>
      <c r="P143" s="70"/>
      <c r="Q143" s="70"/>
      <c r="R143" s="58"/>
      <c r="S143" s="70"/>
    </row>
    <row r="144" spans="1:19" x14ac:dyDescent="0.4">
      <c r="A144" s="13"/>
      <c r="B144" s="2"/>
      <c r="C144" s="35"/>
      <c r="D144" s="6"/>
      <c r="E144" s="4"/>
      <c r="F144" s="4"/>
      <c r="G144" s="27"/>
      <c r="H144" s="27"/>
      <c r="I144" s="139"/>
      <c r="J144" s="3"/>
      <c r="K144" s="3"/>
      <c r="L144" s="6"/>
      <c r="M144" s="6"/>
      <c r="N144" s="3"/>
      <c r="O144" s="3"/>
      <c r="P144" s="6"/>
      <c r="Q144" s="6"/>
      <c r="R144" s="3"/>
      <c r="S144" s="6"/>
    </row>
    <row r="145" spans="1:19" x14ac:dyDescent="0.4">
      <c r="A145" s="13"/>
      <c r="B145" s="2"/>
      <c r="C145" s="35"/>
      <c r="D145" s="6"/>
      <c r="E145" s="4"/>
      <c r="F145" s="4"/>
      <c r="G145" s="27"/>
      <c r="H145" s="27"/>
      <c r="I145" s="139"/>
      <c r="J145" s="3"/>
      <c r="K145" s="3"/>
      <c r="L145" s="6"/>
      <c r="M145" s="6"/>
      <c r="N145" s="3"/>
      <c r="O145" s="3"/>
      <c r="P145" s="6"/>
      <c r="Q145" s="6"/>
      <c r="R145" s="3"/>
      <c r="S145" s="6"/>
    </row>
    <row r="146" spans="1:19" x14ac:dyDescent="0.4">
      <c r="A146" s="13"/>
      <c r="B146" s="2"/>
      <c r="C146" s="35"/>
      <c r="D146" s="6"/>
      <c r="E146" s="4"/>
      <c r="F146" s="4"/>
      <c r="G146" s="27"/>
      <c r="H146" s="27"/>
      <c r="I146" s="139"/>
      <c r="J146" s="3"/>
      <c r="K146" s="3"/>
      <c r="L146" s="40"/>
      <c r="M146" s="40"/>
      <c r="N146" s="3"/>
      <c r="O146" s="3"/>
      <c r="P146" s="40"/>
      <c r="Q146" s="40"/>
      <c r="R146" s="3"/>
      <c r="S146" s="40"/>
    </row>
    <row r="147" spans="1:19" x14ac:dyDescent="0.4">
      <c r="A147" s="13"/>
      <c r="B147" s="2"/>
      <c r="C147" s="35"/>
      <c r="D147" s="3"/>
      <c r="E147" s="4"/>
      <c r="F147" s="4"/>
      <c r="G147" s="27"/>
      <c r="H147" s="27"/>
      <c r="I147" s="139"/>
      <c r="J147" s="3"/>
      <c r="K147" s="3"/>
      <c r="L147" s="40"/>
      <c r="M147" s="40"/>
      <c r="N147" s="3"/>
      <c r="O147" s="3"/>
      <c r="P147" s="40"/>
      <c r="Q147" s="40"/>
      <c r="R147" s="3"/>
      <c r="S147" s="40"/>
    </row>
    <row r="148" spans="1:19" x14ac:dyDescent="0.4">
      <c r="A148" s="13"/>
      <c r="B148" s="2"/>
      <c r="C148" s="35"/>
      <c r="D148" s="3"/>
      <c r="E148" s="4"/>
      <c r="F148" s="15"/>
      <c r="G148" s="27"/>
      <c r="H148" s="27"/>
      <c r="I148" s="139"/>
      <c r="J148" s="3"/>
      <c r="K148" s="6"/>
      <c r="L148" s="3"/>
      <c r="M148" s="6"/>
      <c r="N148" s="3"/>
      <c r="O148" s="3"/>
      <c r="P148" s="6"/>
      <c r="Q148" s="6"/>
      <c r="R148" s="6"/>
      <c r="S148" s="6"/>
    </row>
    <row r="149" spans="1:19" x14ac:dyDescent="0.4">
      <c r="A149" s="13"/>
      <c r="B149" s="2"/>
      <c r="C149" s="35"/>
      <c r="D149" s="3"/>
      <c r="E149" s="4"/>
      <c r="F149" s="15"/>
      <c r="G149" s="27"/>
      <c r="H149" s="27"/>
      <c r="I149" s="139"/>
      <c r="J149" s="3"/>
      <c r="K149" s="3"/>
      <c r="L149" s="6"/>
      <c r="M149" s="6"/>
      <c r="N149" s="3"/>
      <c r="O149" s="3"/>
      <c r="P149" s="6"/>
      <c r="Q149" s="6"/>
      <c r="R149" s="6"/>
      <c r="S149" s="6"/>
    </row>
    <row r="150" spans="1:19" x14ac:dyDescent="0.4">
      <c r="A150" s="13"/>
      <c r="B150" s="2"/>
      <c r="C150" s="35"/>
      <c r="D150" s="3"/>
      <c r="E150" s="4"/>
      <c r="F150" s="4"/>
      <c r="G150" s="27"/>
      <c r="H150" s="27"/>
      <c r="I150" s="139"/>
      <c r="J150" s="3"/>
      <c r="K150" s="3"/>
      <c r="L150" s="3"/>
      <c r="M150" s="6"/>
      <c r="N150" s="3"/>
      <c r="O150" s="3"/>
      <c r="P150" s="6"/>
      <c r="Q150" s="6"/>
      <c r="R150" s="6"/>
      <c r="S150" s="6"/>
    </row>
    <row r="151" spans="1:19" x14ac:dyDescent="0.4">
      <c r="A151" s="13"/>
      <c r="B151" s="2"/>
      <c r="C151" s="35"/>
      <c r="D151" s="3"/>
      <c r="E151" s="4"/>
      <c r="F151" s="4"/>
      <c r="G151" s="27"/>
      <c r="H151" s="27"/>
      <c r="I151" s="139"/>
      <c r="J151" s="3"/>
      <c r="K151" s="45"/>
      <c r="L151" s="45"/>
      <c r="M151" s="47"/>
      <c r="N151" s="45"/>
      <c r="O151" s="45"/>
      <c r="P151" s="47"/>
      <c r="Q151" s="47"/>
      <c r="R151" s="47"/>
      <c r="S151" s="47"/>
    </row>
    <row r="152" spans="1:19" x14ac:dyDescent="0.4">
      <c r="A152" s="49"/>
      <c r="B152" s="50"/>
      <c r="C152" s="51"/>
      <c r="D152" s="52"/>
      <c r="E152" s="53"/>
      <c r="F152" s="53"/>
      <c r="G152" s="63"/>
      <c r="H152" s="63"/>
      <c r="I152" s="147"/>
      <c r="J152" s="52"/>
      <c r="K152" s="76"/>
      <c r="L152" s="76"/>
      <c r="M152" s="77"/>
      <c r="N152" s="76"/>
      <c r="O152" s="76"/>
      <c r="P152" s="77"/>
      <c r="Q152" s="77"/>
      <c r="R152" s="77"/>
      <c r="S152" s="77"/>
    </row>
    <row r="153" spans="1:19" x14ac:dyDescent="0.4">
      <c r="A153" s="55"/>
      <c r="B153" s="56"/>
      <c r="C153" s="57"/>
      <c r="D153" s="58"/>
      <c r="E153" s="59"/>
      <c r="F153" s="59"/>
      <c r="G153" s="60"/>
      <c r="H153" s="60"/>
      <c r="I153" s="148"/>
      <c r="J153" s="58"/>
      <c r="K153" s="58"/>
      <c r="L153" s="58"/>
      <c r="M153" s="70"/>
      <c r="N153" s="58"/>
      <c r="O153" s="58"/>
      <c r="P153" s="70"/>
      <c r="Q153" s="70"/>
      <c r="R153" s="58"/>
      <c r="S153" s="70"/>
    </row>
    <row r="154" spans="1:19" x14ac:dyDescent="0.4">
      <c r="A154" s="13"/>
      <c r="B154" s="2"/>
      <c r="C154" s="35"/>
      <c r="D154" s="3"/>
      <c r="E154" s="4"/>
      <c r="F154" s="4"/>
      <c r="G154" s="27"/>
      <c r="H154" s="27"/>
      <c r="I154" s="139"/>
      <c r="J154" s="3"/>
      <c r="K154" s="3"/>
      <c r="L154" s="3"/>
      <c r="M154" s="6"/>
      <c r="N154" s="3"/>
      <c r="O154" s="3"/>
      <c r="P154" s="6"/>
      <c r="Q154" s="6"/>
      <c r="R154" s="3"/>
      <c r="S154" s="6"/>
    </row>
    <row r="155" spans="1:19" x14ac:dyDescent="0.4">
      <c r="A155" s="13"/>
      <c r="B155" s="2"/>
      <c r="C155" s="35"/>
      <c r="D155" s="6"/>
      <c r="E155" s="4"/>
      <c r="F155" s="4"/>
      <c r="G155" s="27"/>
      <c r="H155" s="27"/>
      <c r="I155" s="139"/>
      <c r="J155" s="3"/>
      <c r="K155" s="3"/>
      <c r="L155" s="40"/>
      <c r="M155" s="40"/>
      <c r="N155" s="3"/>
      <c r="O155" s="3"/>
      <c r="P155" s="40"/>
      <c r="Q155" s="40"/>
      <c r="R155" s="3"/>
      <c r="S155" s="40"/>
    </row>
    <row r="156" spans="1:19" x14ac:dyDescent="0.4">
      <c r="A156" s="13"/>
      <c r="B156" s="2"/>
      <c r="C156" s="35"/>
      <c r="D156" s="6"/>
      <c r="E156" s="4"/>
      <c r="F156" s="4"/>
      <c r="G156" s="27"/>
      <c r="H156" s="27"/>
      <c r="I156" s="139"/>
      <c r="J156" s="3"/>
      <c r="K156" s="3"/>
      <c r="L156" s="40"/>
      <c r="M156" s="40"/>
      <c r="N156" s="3"/>
      <c r="O156" s="3"/>
      <c r="P156" s="40"/>
      <c r="Q156" s="40"/>
      <c r="R156" s="3"/>
      <c r="S156" s="40"/>
    </row>
    <row r="157" spans="1:19" x14ac:dyDescent="0.4">
      <c r="A157" s="13"/>
      <c r="B157" s="2"/>
      <c r="C157" s="35"/>
      <c r="D157" s="12"/>
      <c r="E157" s="4"/>
      <c r="F157" s="4"/>
      <c r="G157" s="27"/>
      <c r="H157" s="27"/>
      <c r="I157" s="139"/>
      <c r="J157" s="3"/>
      <c r="K157" s="3"/>
      <c r="L157" s="40"/>
      <c r="M157" s="40"/>
      <c r="N157" s="3"/>
      <c r="O157" s="3"/>
      <c r="P157" s="40"/>
      <c r="Q157" s="40"/>
      <c r="R157" s="3"/>
      <c r="S157" s="40"/>
    </row>
    <row r="158" spans="1:19" x14ac:dyDescent="0.4">
      <c r="A158" s="13"/>
      <c r="B158" s="2"/>
      <c r="C158" s="35"/>
      <c r="D158" s="6"/>
      <c r="E158" s="4"/>
      <c r="F158" s="4"/>
      <c r="G158" s="27"/>
      <c r="H158" s="27"/>
      <c r="I158" s="139"/>
      <c r="J158" s="3"/>
      <c r="K158" s="3"/>
      <c r="L158" s="40"/>
      <c r="M158" s="40"/>
      <c r="N158" s="3"/>
      <c r="O158" s="3"/>
      <c r="P158" s="40"/>
      <c r="Q158" s="40"/>
      <c r="R158" s="3"/>
      <c r="S158" s="40"/>
    </row>
    <row r="159" spans="1:19" x14ac:dyDescent="0.4">
      <c r="A159" s="13"/>
      <c r="B159" s="2"/>
      <c r="C159" s="35"/>
      <c r="D159" s="3"/>
      <c r="E159" s="4"/>
      <c r="F159" s="14"/>
      <c r="G159" s="27"/>
      <c r="H159" s="27"/>
      <c r="I159" s="139"/>
      <c r="J159" s="3"/>
      <c r="K159" s="3"/>
      <c r="L159" s="3"/>
      <c r="M159" s="6"/>
      <c r="N159" s="3"/>
      <c r="O159" s="3"/>
      <c r="P159" s="6"/>
      <c r="Q159" s="6"/>
      <c r="R159" s="3"/>
      <c r="S159" s="6"/>
    </row>
    <row r="160" spans="1:19" x14ac:dyDescent="0.4">
      <c r="A160" s="13"/>
      <c r="B160" s="2"/>
      <c r="C160" s="35"/>
      <c r="D160" s="3"/>
      <c r="E160" s="4"/>
      <c r="F160" s="14"/>
      <c r="G160" s="27"/>
      <c r="H160" s="27"/>
      <c r="I160" s="139"/>
      <c r="J160" s="3"/>
      <c r="K160" s="3"/>
      <c r="L160" s="3"/>
      <c r="M160" s="6"/>
      <c r="N160" s="3"/>
      <c r="O160" s="3"/>
      <c r="P160" s="6"/>
      <c r="Q160" s="6"/>
      <c r="R160" s="3"/>
      <c r="S160" s="6"/>
    </row>
    <row r="161" spans="1:19" x14ac:dyDescent="0.4">
      <c r="A161" s="13"/>
      <c r="B161" s="2"/>
      <c r="C161" s="35"/>
      <c r="D161" s="3"/>
      <c r="E161" s="4"/>
      <c r="F161" s="14"/>
      <c r="G161" s="27"/>
      <c r="H161" s="27"/>
      <c r="I161" s="139"/>
      <c r="J161" s="3"/>
      <c r="K161" s="3"/>
      <c r="L161" s="3"/>
      <c r="M161" s="6"/>
      <c r="N161" s="3"/>
      <c r="O161" s="3"/>
      <c r="P161" s="6"/>
      <c r="Q161" s="6"/>
      <c r="R161" s="6"/>
      <c r="S161" s="6"/>
    </row>
    <row r="162" spans="1:19" x14ac:dyDescent="0.4">
      <c r="A162" s="49"/>
      <c r="B162" s="50"/>
      <c r="C162" s="51"/>
      <c r="D162" s="52"/>
      <c r="E162" s="53"/>
      <c r="F162" s="71"/>
      <c r="G162" s="63"/>
      <c r="H162" s="63"/>
      <c r="I162" s="147"/>
      <c r="J162" s="52"/>
      <c r="K162" s="52"/>
      <c r="L162" s="52"/>
      <c r="M162" s="66"/>
      <c r="N162" s="52"/>
      <c r="O162" s="52"/>
      <c r="P162" s="66"/>
      <c r="Q162" s="66"/>
      <c r="R162" s="66"/>
      <c r="S162" s="66"/>
    </row>
    <row r="163" spans="1:19" x14ac:dyDescent="0.4">
      <c r="A163" s="78"/>
      <c r="B163" s="79"/>
      <c r="C163" s="33"/>
      <c r="D163" s="24"/>
      <c r="E163" s="32"/>
      <c r="F163" s="32"/>
      <c r="G163" s="80"/>
      <c r="H163" s="80"/>
      <c r="I163" s="149"/>
      <c r="J163" s="24"/>
      <c r="K163" s="24"/>
      <c r="L163" s="24"/>
      <c r="M163" s="23"/>
      <c r="N163" s="24"/>
      <c r="O163" s="24"/>
      <c r="P163" s="23"/>
      <c r="Q163" s="23"/>
      <c r="R163" s="24"/>
      <c r="S163" s="23"/>
    </row>
    <row r="164" spans="1:19" x14ac:dyDescent="0.4">
      <c r="A164" s="55"/>
      <c r="B164" s="56"/>
      <c r="C164" s="57"/>
      <c r="D164" s="58"/>
      <c r="E164" s="59"/>
      <c r="F164" s="59"/>
      <c r="G164" s="60"/>
      <c r="H164" s="60"/>
      <c r="I164" s="148"/>
      <c r="J164" s="58"/>
      <c r="K164" s="58"/>
      <c r="L164" s="58"/>
      <c r="M164" s="70"/>
      <c r="N164" s="58"/>
      <c r="O164" s="58"/>
      <c r="P164" s="70"/>
      <c r="Q164" s="70"/>
      <c r="R164" s="58"/>
      <c r="S164" s="70"/>
    </row>
    <row r="165" spans="1:19" x14ac:dyDescent="0.4">
      <c r="A165" s="13"/>
      <c r="B165" s="2"/>
      <c r="C165" s="35"/>
      <c r="D165" s="3"/>
      <c r="E165" s="4"/>
      <c r="F165" s="4"/>
      <c r="G165" s="27"/>
      <c r="H165" s="27"/>
      <c r="I165" s="139"/>
      <c r="J165" s="3"/>
      <c r="K165" s="3"/>
      <c r="L165" s="3"/>
      <c r="M165" s="6"/>
      <c r="N165" s="3"/>
      <c r="O165" s="3"/>
      <c r="P165" s="6"/>
      <c r="Q165" s="6"/>
      <c r="R165" s="6"/>
      <c r="S165" s="6"/>
    </row>
    <row r="166" spans="1:19" x14ac:dyDescent="0.4">
      <c r="A166" s="49"/>
      <c r="B166" s="50"/>
      <c r="C166" s="51"/>
      <c r="D166" s="52"/>
      <c r="E166" s="53"/>
      <c r="F166" s="71"/>
      <c r="G166" s="63"/>
      <c r="H166" s="63"/>
      <c r="I166" s="147"/>
      <c r="J166" s="52"/>
      <c r="K166" s="52"/>
      <c r="L166" s="52"/>
      <c r="M166" s="66"/>
      <c r="N166" s="52"/>
      <c r="O166" s="52"/>
      <c r="P166" s="66"/>
      <c r="Q166" s="66"/>
      <c r="R166" s="66"/>
      <c r="S166" s="66"/>
    </row>
    <row r="167" spans="1:19" x14ac:dyDescent="0.4">
      <c r="A167" s="55"/>
      <c r="B167" s="56"/>
      <c r="C167" s="57"/>
      <c r="D167" s="58"/>
      <c r="E167" s="59"/>
      <c r="F167" s="59"/>
      <c r="G167" s="60"/>
      <c r="H167" s="60"/>
      <c r="I167" s="148"/>
      <c r="J167" s="58"/>
      <c r="K167" s="58"/>
      <c r="L167" s="58"/>
      <c r="M167" s="70"/>
      <c r="N167" s="58"/>
      <c r="O167" s="58"/>
      <c r="P167" s="70"/>
      <c r="Q167" s="70"/>
      <c r="R167" s="58"/>
      <c r="S167" s="70"/>
    </row>
    <row r="168" spans="1:19" x14ac:dyDescent="0.4">
      <c r="A168" s="13"/>
      <c r="B168" s="2"/>
      <c r="C168" s="35"/>
      <c r="D168" s="3"/>
      <c r="E168" s="4"/>
      <c r="F168" s="4"/>
      <c r="G168" s="27"/>
      <c r="H168" s="27"/>
      <c r="I168" s="139"/>
      <c r="J168" s="3"/>
      <c r="K168" s="3"/>
      <c r="L168" s="3"/>
      <c r="M168" s="6"/>
      <c r="N168" s="3"/>
      <c r="O168" s="3"/>
      <c r="P168" s="6"/>
      <c r="Q168" s="6"/>
      <c r="R168" s="3"/>
      <c r="S168" s="6"/>
    </row>
    <row r="169" spans="1:19" x14ac:dyDescent="0.4">
      <c r="A169" s="49"/>
      <c r="B169" s="50"/>
      <c r="C169" s="51"/>
      <c r="D169" s="52"/>
      <c r="E169" s="53"/>
      <c r="F169" s="53"/>
      <c r="G169" s="63"/>
      <c r="H169" s="63"/>
      <c r="I169" s="147"/>
      <c r="J169" s="52"/>
      <c r="K169" s="52"/>
      <c r="L169" s="52"/>
      <c r="M169" s="66"/>
      <c r="N169" s="52"/>
      <c r="O169" s="52"/>
      <c r="P169" s="66"/>
      <c r="Q169" s="66"/>
      <c r="R169" s="52"/>
      <c r="S169" s="66"/>
    </row>
    <row r="170" spans="1:19" x14ac:dyDescent="0.4">
      <c r="A170" s="55"/>
      <c r="B170" s="56"/>
      <c r="C170" s="57"/>
      <c r="D170" s="58"/>
      <c r="E170" s="59"/>
      <c r="F170" s="59"/>
      <c r="G170" s="60"/>
      <c r="H170" s="60"/>
      <c r="I170" s="148"/>
      <c r="J170" s="58"/>
      <c r="K170" s="70"/>
      <c r="L170" s="58"/>
      <c r="M170" s="70"/>
      <c r="N170" s="58"/>
      <c r="O170" s="58"/>
      <c r="P170" s="70"/>
      <c r="Q170" s="70"/>
      <c r="R170" s="58"/>
      <c r="S170" s="70"/>
    </row>
    <row r="171" spans="1:19" x14ac:dyDescent="0.4">
      <c r="A171" s="49"/>
      <c r="B171" s="50"/>
      <c r="C171" s="51"/>
      <c r="D171" s="52"/>
      <c r="E171" s="53"/>
      <c r="F171" s="53"/>
      <c r="G171" s="63"/>
      <c r="H171" s="63"/>
      <c r="I171" s="147"/>
      <c r="J171" s="52"/>
      <c r="K171" s="52"/>
      <c r="L171" s="52"/>
      <c r="M171" s="66"/>
      <c r="N171" s="52"/>
      <c r="O171" s="52"/>
      <c r="P171" s="66"/>
      <c r="Q171" s="66"/>
      <c r="R171" s="52"/>
      <c r="S171" s="66"/>
    </row>
    <row r="172" spans="1:19" x14ac:dyDescent="0.4">
      <c r="A172" s="55"/>
      <c r="B172" s="56"/>
      <c r="C172" s="57"/>
      <c r="D172" s="58"/>
      <c r="E172" s="59"/>
      <c r="F172" s="59"/>
      <c r="G172" s="60"/>
      <c r="H172" s="60"/>
      <c r="I172" s="148"/>
      <c r="J172" s="58"/>
      <c r="K172" s="58"/>
      <c r="L172" s="58"/>
      <c r="M172" s="70"/>
      <c r="N172" s="58"/>
      <c r="O172" s="58"/>
      <c r="P172" s="70"/>
      <c r="Q172" s="70"/>
      <c r="R172" s="70"/>
      <c r="S172" s="70"/>
    </row>
    <row r="173" spans="1:19" x14ac:dyDescent="0.4">
      <c r="A173" s="49"/>
      <c r="B173" s="50"/>
      <c r="C173" s="51"/>
      <c r="D173" s="52"/>
      <c r="E173" s="53"/>
      <c r="F173" s="53"/>
      <c r="G173" s="63"/>
      <c r="H173" s="63"/>
      <c r="I173" s="147"/>
      <c r="J173" s="52"/>
      <c r="K173" s="52"/>
      <c r="L173" s="52"/>
      <c r="M173" s="66"/>
      <c r="N173" s="52"/>
      <c r="O173" s="52"/>
      <c r="P173" s="66"/>
      <c r="Q173" s="66"/>
      <c r="R173" s="52"/>
      <c r="S173" s="66"/>
    </row>
    <row r="174" spans="1:19" x14ac:dyDescent="0.4">
      <c r="A174" s="78"/>
      <c r="B174" s="79"/>
      <c r="C174" s="33"/>
      <c r="D174" s="24"/>
      <c r="E174" s="32"/>
      <c r="F174" s="32"/>
      <c r="G174" s="80"/>
      <c r="H174" s="80"/>
      <c r="I174" s="149"/>
      <c r="J174" s="24"/>
      <c r="K174" s="24"/>
      <c r="L174" s="24"/>
      <c r="M174" s="23"/>
      <c r="N174" s="24"/>
      <c r="O174" s="24"/>
      <c r="P174" s="23"/>
      <c r="Q174" s="23"/>
      <c r="R174" s="24"/>
      <c r="S174" s="23"/>
    </row>
  </sheetData>
  <autoFilter ref="A1:S141" xr:uid="{00000000-0009-0000-0000-00000B000000}">
    <sortState xmlns:xlrd2="http://schemas.microsoft.com/office/spreadsheetml/2017/richdata2" ref="A25:S117">
      <sortCondition descending="1" ref="B1:B117"/>
    </sortState>
  </autoFilter>
  <mergeCells count="38">
    <mergeCell ref="E23:F23"/>
    <mergeCell ref="B23:D23"/>
    <mergeCell ref="E136:F136"/>
    <mergeCell ref="E139:F139"/>
    <mergeCell ref="E141:F141"/>
    <mergeCell ref="B141:D141"/>
    <mergeCell ref="B139:D139"/>
    <mergeCell ref="B136:D136"/>
    <mergeCell ref="E127:F127"/>
    <mergeCell ref="E132:F132"/>
    <mergeCell ref="E134:F134"/>
    <mergeCell ref="B134:D134"/>
    <mergeCell ref="B132:D132"/>
    <mergeCell ref="B127:D127"/>
    <mergeCell ref="E109:F109"/>
    <mergeCell ref="E119:F119"/>
    <mergeCell ref="E123:F123"/>
    <mergeCell ref="B123:D123"/>
    <mergeCell ref="B119:D119"/>
    <mergeCell ref="B109:D109"/>
    <mergeCell ref="E40:F40"/>
    <mergeCell ref="E51:F51"/>
    <mergeCell ref="E74:F74"/>
    <mergeCell ref="B74:D74"/>
    <mergeCell ref="B51:D51"/>
    <mergeCell ref="B40:D40"/>
    <mergeCell ref="Q1:S1"/>
    <mergeCell ref="A1:A2"/>
    <mergeCell ref="B1:B2"/>
    <mergeCell ref="C1:C2"/>
    <mergeCell ref="D1:D2"/>
    <mergeCell ref="E1:E2"/>
    <mergeCell ref="F1:F2"/>
    <mergeCell ref="G1:G2"/>
    <mergeCell ref="H1:I1"/>
    <mergeCell ref="J1:J2"/>
    <mergeCell ref="K1:K2"/>
    <mergeCell ref="L1:P1"/>
  </mergeCells>
  <phoneticPr fontId="1"/>
  <pageMargins left="0.7" right="0.7" top="0.75" bottom="0.75" header="0.3" footer="0.3"/>
  <pageSetup paperSize="8" scale="13" orientation="landscape" r:id="rId1"/>
  <rowBreaks count="1" manualBreakCount="1">
    <brk id="9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7C62F-F5D5-43E7-A475-323D65E2E509}">
  <dimension ref="A1:S618"/>
  <sheetViews>
    <sheetView tabSelected="1" view="pageBreakPreview" zoomScale="80" zoomScaleNormal="100" zoomScaleSheetLayoutView="80" workbookViewId="0">
      <pane ySplit="2" topLeftCell="A3" activePane="bottomLeft" state="frozen"/>
      <selection activeCell="H96" sqref="H96"/>
      <selection pane="bottomLeft" activeCell="A3" sqref="A3"/>
    </sheetView>
  </sheetViews>
  <sheetFormatPr defaultColWidth="8.625" defaultRowHeight="19.5" x14ac:dyDescent="0.4"/>
  <cols>
    <col min="1" max="1" width="16.75" style="19" bestFit="1" customWidth="1"/>
    <col min="2" max="2" width="8.625" style="20"/>
    <col min="3" max="3" width="15.375" style="34" customWidth="1"/>
    <col min="4" max="4" width="81" style="1" bestFit="1" customWidth="1"/>
    <col min="5" max="5" width="14.125" style="552" customWidth="1"/>
    <col min="6" max="6" width="18.875" style="21" customWidth="1"/>
    <col min="7" max="7" width="37.875" style="31" bestFit="1" customWidth="1"/>
    <col min="8" max="8" width="12.625" style="159" customWidth="1"/>
    <col min="9" max="9" width="12.625" style="150" customWidth="1"/>
    <col min="10" max="10" width="18.5" style="1" customWidth="1"/>
    <col min="11" max="11" width="16.25" style="1" customWidth="1"/>
    <col min="12" max="12" width="19.125" style="1" customWidth="1"/>
    <col min="13" max="13" width="28.25" style="17" customWidth="1"/>
    <col min="14" max="14" width="11" style="1" customWidth="1"/>
    <col min="15" max="15" width="13" style="1" customWidth="1"/>
    <col min="16" max="16" width="21.375" style="1" customWidth="1"/>
    <col min="17" max="17" width="78.75" style="1" customWidth="1"/>
    <col min="18" max="18" width="27.625" style="1" customWidth="1"/>
    <col min="19" max="19" width="20.375" style="1" customWidth="1"/>
    <col min="20" max="16384" width="8.625" style="1"/>
  </cols>
  <sheetData>
    <row r="1" spans="1:19" ht="31.5" customHeight="1" x14ac:dyDescent="0.4">
      <c r="A1" s="680" t="s">
        <v>1</v>
      </c>
      <c r="B1" s="682" t="s">
        <v>2</v>
      </c>
      <c r="C1" s="684" t="s">
        <v>3</v>
      </c>
      <c r="D1" s="686" t="s">
        <v>4</v>
      </c>
      <c r="E1" s="733" t="s">
        <v>5</v>
      </c>
      <c r="F1" s="688" t="s">
        <v>6</v>
      </c>
      <c r="G1" s="690" t="s">
        <v>7</v>
      </c>
      <c r="H1" s="692" t="s">
        <v>8</v>
      </c>
      <c r="I1" s="693"/>
      <c r="J1" s="735" t="s">
        <v>9</v>
      </c>
      <c r="K1" s="737" t="s">
        <v>11</v>
      </c>
      <c r="L1" s="678"/>
      <c r="M1" s="678"/>
      <c r="N1" s="678"/>
      <c r="O1" s="678"/>
      <c r="P1" s="678" t="s">
        <v>12</v>
      </c>
      <c r="Q1" s="678"/>
      <c r="R1" s="678"/>
      <c r="S1" s="679"/>
    </row>
    <row r="2" spans="1:19" ht="24.95" customHeight="1" thickBot="1" x14ac:dyDescent="0.45">
      <c r="A2" s="681"/>
      <c r="B2" s="683"/>
      <c r="C2" s="685"/>
      <c r="D2" s="687"/>
      <c r="E2" s="734"/>
      <c r="F2" s="689"/>
      <c r="G2" s="691"/>
      <c r="H2" s="124" t="s">
        <v>1468</v>
      </c>
      <c r="I2" s="125" t="s">
        <v>1469</v>
      </c>
      <c r="J2" s="736"/>
      <c r="K2" s="738" t="s">
        <v>13</v>
      </c>
      <c r="L2" s="25" t="s">
        <v>14</v>
      </c>
      <c r="M2" s="26" t="s">
        <v>15</v>
      </c>
      <c r="N2" s="25" t="s">
        <v>16</v>
      </c>
      <c r="O2" s="25" t="s">
        <v>17</v>
      </c>
      <c r="P2" s="25" t="s">
        <v>18</v>
      </c>
      <c r="Q2" s="25" t="s">
        <v>19</v>
      </c>
      <c r="R2" s="25" t="s">
        <v>17</v>
      </c>
      <c r="S2" s="94"/>
    </row>
    <row r="3" spans="1:19" ht="24.95" customHeight="1" thickTop="1" thickBot="1" x14ac:dyDescent="0.45">
      <c r="A3" s="419" t="s">
        <v>2177</v>
      </c>
      <c r="B3" s="420" t="s">
        <v>2184</v>
      </c>
      <c r="C3" s="422"/>
      <c r="D3" s="425" t="s">
        <v>2181</v>
      </c>
      <c r="E3" s="426">
        <v>27232000</v>
      </c>
      <c r="F3" s="423"/>
      <c r="G3" s="424"/>
      <c r="H3" s="427">
        <v>98.6</v>
      </c>
      <c r="I3" s="428"/>
      <c r="J3" s="421" t="s">
        <v>2179</v>
      </c>
      <c r="K3" s="216"/>
      <c r="L3" s="153"/>
      <c r="M3" s="160"/>
      <c r="N3" s="153"/>
      <c r="O3" s="153"/>
      <c r="P3" s="153"/>
      <c r="Q3" s="153"/>
      <c r="R3" s="153"/>
      <c r="S3" s="161"/>
    </row>
    <row r="4" spans="1:19" ht="24.95" customHeight="1" thickTop="1" thickBot="1" x14ac:dyDescent="0.45">
      <c r="A4" s="330" t="s">
        <v>2040</v>
      </c>
      <c r="B4" s="710"/>
      <c r="C4" s="711"/>
      <c r="D4" s="712"/>
      <c r="E4" s="731"/>
      <c r="F4" s="732"/>
      <c r="G4" s="395"/>
      <c r="H4" s="429">
        <f>SUM(H3)</f>
        <v>98.6</v>
      </c>
      <c r="I4" s="429"/>
      <c r="J4" s="396"/>
      <c r="K4" s="216"/>
      <c r="L4" s="153"/>
      <c r="M4" s="160"/>
      <c r="N4" s="153"/>
      <c r="O4" s="153"/>
      <c r="P4" s="153"/>
      <c r="Q4" s="153"/>
      <c r="R4" s="153"/>
      <c r="S4" s="161"/>
    </row>
    <row r="5" spans="1:19" ht="24.95" customHeight="1" thickTop="1" thickBot="1" x14ac:dyDescent="0.45">
      <c r="A5" s="419" t="s">
        <v>2177</v>
      </c>
      <c r="B5" s="365" t="s">
        <v>2183</v>
      </c>
      <c r="C5" s="374"/>
      <c r="D5" s="425" t="s">
        <v>2181</v>
      </c>
      <c r="E5" s="378">
        <v>25166000</v>
      </c>
      <c r="F5" s="366"/>
      <c r="G5" s="367"/>
      <c r="H5" s="375">
        <v>88.3</v>
      </c>
      <c r="I5" s="377"/>
      <c r="J5" s="421" t="s">
        <v>490</v>
      </c>
      <c r="K5" s="216"/>
      <c r="L5" s="153"/>
      <c r="M5" s="160"/>
      <c r="N5" s="153"/>
      <c r="O5" s="153"/>
      <c r="P5" s="153"/>
      <c r="Q5" s="153"/>
      <c r="R5" s="153"/>
      <c r="S5" s="161"/>
    </row>
    <row r="6" spans="1:19" ht="24.95" customHeight="1" thickTop="1" thickBot="1" x14ac:dyDescent="0.45">
      <c r="A6" s="330" t="s">
        <v>2040</v>
      </c>
      <c r="B6" s="710"/>
      <c r="C6" s="711"/>
      <c r="D6" s="712"/>
      <c r="E6" s="731"/>
      <c r="F6" s="732"/>
      <c r="G6" s="395"/>
      <c r="H6" s="429">
        <f>SUM(H5)</f>
        <v>88.3</v>
      </c>
      <c r="I6" s="429"/>
      <c r="J6" s="396"/>
      <c r="K6" s="216"/>
      <c r="L6" s="153"/>
      <c r="M6" s="160"/>
      <c r="N6" s="153"/>
      <c r="O6" s="153"/>
      <c r="P6" s="153"/>
      <c r="Q6" s="153"/>
      <c r="R6" s="153"/>
      <c r="S6" s="161"/>
    </row>
    <row r="7" spans="1:19" ht="24.95" customHeight="1" thickTop="1" thickBot="1" x14ac:dyDescent="0.45">
      <c r="A7" s="419" t="s">
        <v>2177</v>
      </c>
      <c r="B7" s="365" t="s">
        <v>2182</v>
      </c>
      <c r="C7" s="374"/>
      <c r="D7" s="425" t="s">
        <v>2181</v>
      </c>
      <c r="E7" s="378">
        <v>25366000</v>
      </c>
      <c r="F7" s="366"/>
      <c r="G7" s="367"/>
      <c r="H7" s="375">
        <v>91.3</v>
      </c>
      <c r="I7" s="377"/>
      <c r="J7" s="421" t="s">
        <v>2179</v>
      </c>
      <c r="K7" s="216"/>
      <c r="L7" s="153"/>
      <c r="M7" s="160"/>
      <c r="N7" s="153"/>
      <c r="O7" s="153"/>
      <c r="P7" s="153"/>
      <c r="Q7" s="153"/>
      <c r="R7" s="153"/>
      <c r="S7" s="161"/>
    </row>
    <row r="8" spans="1:19" ht="24.95" customHeight="1" thickTop="1" thickBot="1" x14ac:dyDescent="0.45">
      <c r="A8" s="330" t="s">
        <v>2040</v>
      </c>
      <c r="B8" s="710"/>
      <c r="C8" s="711"/>
      <c r="D8" s="712"/>
      <c r="E8" s="731"/>
      <c r="F8" s="732"/>
      <c r="G8" s="395"/>
      <c r="H8" s="429">
        <f>SUM(H7)</f>
        <v>91.3</v>
      </c>
      <c r="I8" s="429"/>
      <c r="J8" s="396"/>
      <c r="K8" s="216"/>
      <c r="L8" s="153"/>
      <c r="M8" s="160"/>
      <c r="N8" s="153"/>
      <c r="O8" s="153"/>
      <c r="P8" s="153"/>
      <c r="Q8" s="153"/>
      <c r="R8" s="153"/>
      <c r="S8" s="161"/>
    </row>
    <row r="9" spans="1:19" s="663" customFormat="1" ht="24.95" customHeight="1" thickTop="1" x14ac:dyDescent="0.4">
      <c r="A9" s="664" t="s">
        <v>775</v>
      </c>
      <c r="B9" s="665" t="s">
        <v>2180</v>
      </c>
      <c r="C9" s="658">
        <v>45407</v>
      </c>
      <c r="D9" s="666" t="s">
        <v>2441</v>
      </c>
      <c r="E9" s="667"/>
      <c r="F9" s="670"/>
      <c r="G9" s="668"/>
      <c r="H9" s="774">
        <v>109.05</v>
      </c>
      <c r="I9" s="774">
        <v>20</v>
      </c>
      <c r="J9" s="669" t="s">
        <v>547</v>
      </c>
      <c r="K9" s="659"/>
      <c r="L9" s="660"/>
      <c r="M9" s="661"/>
      <c r="N9" s="660"/>
      <c r="O9" s="660"/>
      <c r="P9" s="660"/>
      <c r="Q9" s="660"/>
      <c r="R9" s="660"/>
      <c r="S9" s="662"/>
    </row>
    <row r="10" spans="1:19" ht="24.95" customHeight="1" thickBot="1" x14ac:dyDescent="0.45">
      <c r="A10" s="655" t="s">
        <v>2177</v>
      </c>
      <c r="B10" s="365" t="s">
        <v>2180</v>
      </c>
      <c r="C10" s="374"/>
      <c r="D10" s="656" t="s">
        <v>901</v>
      </c>
      <c r="E10" s="378">
        <v>30309000</v>
      </c>
      <c r="F10" s="366"/>
      <c r="G10" s="367"/>
      <c r="H10" s="375">
        <v>120.8</v>
      </c>
      <c r="I10" s="377"/>
      <c r="J10" s="657" t="s">
        <v>2179</v>
      </c>
      <c r="K10" s="216"/>
      <c r="L10" s="153"/>
      <c r="M10" s="160"/>
      <c r="N10" s="153"/>
      <c r="O10" s="153"/>
      <c r="P10" s="153"/>
      <c r="Q10" s="153"/>
      <c r="R10" s="153"/>
      <c r="S10" s="161"/>
    </row>
    <row r="11" spans="1:19" ht="24.95" customHeight="1" thickTop="1" thickBot="1" x14ac:dyDescent="0.45">
      <c r="A11" s="330" t="s">
        <v>2040</v>
      </c>
      <c r="B11" s="710"/>
      <c r="C11" s="711"/>
      <c r="D11" s="712"/>
      <c r="E11" s="731"/>
      <c r="F11" s="732"/>
      <c r="G11" s="395"/>
      <c r="H11" s="429">
        <f>SUM(H9:H10)</f>
        <v>229.85</v>
      </c>
      <c r="I11" s="429"/>
      <c r="J11" s="396"/>
      <c r="K11" s="216"/>
      <c r="L11" s="153"/>
      <c r="M11" s="160"/>
      <c r="N11" s="153"/>
      <c r="O11" s="153"/>
      <c r="P11" s="153"/>
      <c r="Q11" s="153"/>
      <c r="R11" s="153"/>
      <c r="S11" s="161"/>
    </row>
    <row r="12" spans="1:19" ht="24.95" customHeight="1" thickTop="1" x14ac:dyDescent="0.4">
      <c r="A12" s="95" t="s">
        <v>2371</v>
      </c>
      <c r="B12" s="671" t="s">
        <v>1379</v>
      </c>
      <c r="C12" s="567">
        <v>45366</v>
      </c>
      <c r="D12" s="672" t="s">
        <v>2435</v>
      </c>
      <c r="E12" s="673">
        <v>4700000</v>
      </c>
      <c r="F12" s="676">
        <v>4500000</v>
      </c>
      <c r="G12" s="677" t="s">
        <v>2379</v>
      </c>
      <c r="H12" s="674"/>
      <c r="I12" s="674"/>
      <c r="J12" s="675" t="s">
        <v>489</v>
      </c>
      <c r="K12" s="216"/>
      <c r="L12" s="153"/>
      <c r="M12" s="160"/>
      <c r="N12" s="153"/>
      <c r="O12" s="153"/>
      <c r="P12" s="153"/>
      <c r="Q12" s="153"/>
      <c r="R12" s="153"/>
      <c r="S12" s="161"/>
    </row>
    <row r="13" spans="1:19" ht="24.95" customHeight="1" x14ac:dyDescent="0.4">
      <c r="A13" s="114" t="s">
        <v>2170</v>
      </c>
      <c r="B13" s="235" t="s">
        <v>1379</v>
      </c>
      <c r="C13" s="567">
        <v>45280</v>
      </c>
      <c r="D13" s="558" t="s">
        <v>2428</v>
      </c>
      <c r="E13" s="15">
        <v>4851000</v>
      </c>
      <c r="F13" s="15">
        <v>3650000</v>
      </c>
      <c r="G13" s="29" t="s">
        <v>2355</v>
      </c>
      <c r="H13" s="143">
        <v>1.1499999999999999</v>
      </c>
      <c r="I13" s="143">
        <v>2</v>
      </c>
      <c r="J13" s="354" t="s">
        <v>547</v>
      </c>
      <c r="K13" s="216"/>
      <c r="L13" s="153"/>
      <c r="M13" s="160"/>
      <c r="N13" s="153"/>
      <c r="O13" s="153"/>
      <c r="P13" s="153"/>
      <c r="Q13" s="153"/>
      <c r="R13" s="153"/>
      <c r="S13" s="161"/>
    </row>
    <row r="14" spans="1:19" ht="24.95" customHeight="1" x14ac:dyDescent="0.4">
      <c r="A14" s="192" t="s">
        <v>590</v>
      </c>
      <c r="B14" s="629" t="s">
        <v>1379</v>
      </c>
      <c r="C14" s="571">
        <v>45279</v>
      </c>
      <c r="D14" s="558" t="s">
        <v>2381</v>
      </c>
      <c r="E14" s="630"/>
      <c r="F14" s="15">
        <v>2970000</v>
      </c>
      <c r="G14" s="29" t="s">
        <v>2429</v>
      </c>
      <c r="H14" s="417"/>
      <c r="I14" s="594"/>
      <c r="J14" s="354" t="s">
        <v>2382</v>
      </c>
      <c r="K14" s="216"/>
      <c r="L14" s="153"/>
      <c r="M14" s="160"/>
      <c r="N14" s="153"/>
      <c r="O14" s="153"/>
      <c r="P14" s="153"/>
      <c r="Q14" s="153"/>
      <c r="R14" s="153"/>
      <c r="S14" s="161"/>
    </row>
    <row r="15" spans="1:19" ht="24.95" customHeight="1" x14ac:dyDescent="0.4">
      <c r="A15" s="99" t="s">
        <v>2157</v>
      </c>
      <c r="B15" s="2" t="s">
        <v>1379</v>
      </c>
      <c r="C15" s="571">
        <v>45260</v>
      </c>
      <c r="D15" s="558" t="s">
        <v>2378</v>
      </c>
      <c r="E15" s="260">
        <v>3621000</v>
      </c>
      <c r="F15" s="529">
        <v>2894000</v>
      </c>
      <c r="G15" s="29" t="s">
        <v>2222</v>
      </c>
      <c r="H15" s="565"/>
      <c r="I15" s="565"/>
      <c r="J15" s="354" t="s">
        <v>482</v>
      </c>
      <c r="K15" s="216"/>
      <c r="L15" s="153"/>
      <c r="M15" s="160"/>
      <c r="N15" s="153"/>
      <c r="O15" s="153"/>
      <c r="P15" s="153"/>
      <c r="Q15" s="153"/>
      <c r="R15" s="153"/>
      <c r="S15" s="161"/>
    </row>
    <row r="16" spans="1:19" ht="24.95" customHeight="1" x14ac:dyDescent="0.4">
      <c r="A16" s="99" t="s">
        <v>2371</v>
      </c>
      <c r="B16" s="2" t="s">
        <v>1379</v>
      </c>
      <c r="C16" s="567">
        <v>45252</v>
      </c>
      <c r="D16" s="593" t="s">
        <v>2372</v>
      </c>
      <c r="E16" s="260">
        <v>4690000</v>
      </c>
      <c r="F16" s="260">
        <v>4450000</v>
      </c>
      <c r="G16" s="29" t="s">
        <v>2379</v>
      </c>
      <c r="H16" s="594"/>
      <c r="I16" s="594"/>
      <c r="J16" s="354" t="s">
        <v>482</v>
      </c>
      <c r="K16" s="216"/>
      <c r="L16" s="153"/>
      <c r="M16" s="160"/>
      <c r="N16" s="153"/>
      <c r="O16" s="153"/>
      <c r="P16" s="153"/>
      <c r="Q16" s="153"/>
      <c r="R16" s="153"/>
      <c r="S16" s="161"/>
    </row>
    <row r="17" spans="1:19" ht="24.95" customHeight="1" x14ac:dyDescent="0.4">
      <c r="A17" s="192" t="s">
        <v>1730</v>
      </c>
      <c r="B17" s="9" t="s">
        <v>1379</v>
      </c>
      <c r="C17" s="567">
        <v>45250</v>
      </c>
      <c r="D17" s="558" t="s">
        <v>2430</v>
      </c>
      <c r="E17" s="260"/>
      <c r="F17" s="260">
        <v>35100000</v>
      </c>
      <c r="G17" s="29" t="s">
        <v>2431</v>
      </c>
      <c r="H17" s="517">
        <v>293</v>
      </c>
      <c r="I17" s="594"/>
      <c r="J17" s="356" t="s">
        <v>496</v>
      </c>
      <c r="K17" s="216"/>
      <c r="L17" s="153"/>
      <c r="M17" s="160"/>
      <c r="N17" s="153"/>
      <c r="O17" s="153"/>
      <c r="P17" s="153"/>
      <c r="Q17" s="153"/>
      <c r="R17" s="153"/>
      <c r="S17" s="161"/>
    </row>
    <row r="18" spans="1:19" ht="24.95" customHeight="1" x14ac:dyDescent="0.4">
      <c r="A18" s="192" t="s">
        <v>2369</v>
      </c>
      <c r="B18" s="9" t="s">
        <v>1379</v>
      </c>
      <c r="C18" s="567">
        <v>45250</v>
      </c>
      <c r="D18" s="558" t="s">
        <v>669</v>
      </c>
      <c r="E18" s="260">
        <v>1555000</v>
      </c>
      <c r="F18" s="260">
        <v>910000</v>
      </c>
      <c r="G18" s="29" t="s">
        <v>1149</v>
      </c>
      <c r="H18" s="594"/>
      <c r="I18" s="417"/>
      <c r="J18" s="356" t="s">
        <v>482</v>
      </c>
      <c r="K18" s="216"/>
      <c r="L18" s="153"/>
      <c r="M18" s="160"/>
      <c r="N18" s="153"/>
      <c r="O18" s="153"/>
      <c r="P18" s="153"/>
      <c r="Q18" s="153"/>
      <c r="R18" s="153"/>
      <c r="S18" s="161"/>
    </row>
    <row r="19" spans="1:19" ht="24.95" customHeight="1" x14ac:dyDescent="0.4">
      <c r="A19" s="99" t="s">
        <v>788</v>
      </c>
      <c r="B19" s="235" t="s">
        <v>1379</v>
      </c>
      <c r="C19" s="567">
        <v>45232</v>
      </c>
      <c r="D19" s="558" t="s">
        <v>669</v>
      </c>
      <c r="E19" s="15">
        <v>2810000</v>
      </c>
      <c r="F19" s="15">
        <v>2240000</v>
      </c>
      <c r="G19" s="29" t="s">
        <v>1149</v>
      </c>
      <c r="H19" s="143">
        <v>9</v>
      </c>
      <c r="I19" s="565"/>
      <c r="J19" s="356" t="s">
        <v>482</v>
      </c>
      <c r="K19" s="216"/>
      <c r="L19" s="153"/>
      <c r="M19" s="160"/>
      <c r="N19" s="153"/>
      <c r="O19" s="153"/>
      <c r="P19" s="153"/>
      <c r="Q19" s="153"/>
      <c r="R19" s="153"/>
      <c r="S19" s="161"/>
    </row>
    <row r="20" spans="1:19" ht="24.95" customHeight="1" x14ac:dyDescent="0.4">
      <c r="A20" s="488" t="s">
        <v>1704</v>
      </c>
      <c r="B20" s="489" t="s">
        <v>1379</v>
      </c>
      <c r="C20" s="490">
        <v>45225</v>
      </c>
      <c r="D20" s="491" t="s">
        <v>2432</v>
      </c>
      <c r="E20" s="492"/>
      <c r="F20" s="493">
        <v>656000</v>
      </c>
      <c r="G20" s="494" t="s">
        <v>2355</v>
      </c>
      <c r="H20" s="495"/>
      <c r="I20" s="495"/>
      <c r="J20" s="496" t="s">
        <v>889</v>
      </c>
      <c r="K20" s="216"/>
      <c r="L20" s="153"/>
      <c r="M20" s="160"/>
      <c r="N20" s="153"/>
      <c r="O20" s="153"/>
      <c r="P20" s="153"/>
      <c r="Q20" s="153"/>
      <c r="R20" s="153"/>
      <c r="S20" s="161"/>
    </row>
    <row r="21" spans="1:19" ht="24.95" customHeight="1" x14ac:dyDescent="0.4">
      <c r="A21" s="99" t="s">
        <v>2433</v>
      </c>
      <c r="B21" s="9" t="s">
        <v>1379</v>
      </c>
      <c r="C21" s="567">
        <v>45224</v>
      </c>
      <c r="D21" s="568" t="s">
        <v>2434</v>
      </c>
      <c r="E21" s="15">
        <v>12658800</v>
      </c>
      <c r="F21" s="15">
        <v>2300000</v>
      </c>
      <c r="G21" s="92" t="s">
        <v>563</v>
      </c>
      <c r="H21" s="525"/>
      <c r="I21" s="417"/>
      <c r="J21" s="356" t="s">
        <v>482</v>
      </c>
      <c r="K21" s="216"/>
      <c r="L21" s="153"/>
      <c r="M21" s="160"/>
      <c r="N21" s="153"/>
      <c r="O21" s="153"/>
      <c r="P21" s="153"/>
      <c r="Q21" s="153"/>
      <c r="R21" s="153"/>
      <c r="S21" s="161"/>
    </row>
    <row r="22" spans="1:19" ht="24.95" customHeight="1" x14ac:dyDescent="0.4">
      <c r="A22" s="99" t="s">
        <v>2157</v>
      </c>
      <c r="B22" s="9" t="s">
        <v>1379</v>
      </c>
      <c r="C22" s="567">
        <v>45224</v>
      </c>
      <c r="D22" s="568" t="s">
        <v>2361</v>
      </c>
      <c r="E22" s="15">
        <v>3224000</v>
      </c>
      <c r="F22" s="15">
        <v>2568000</v>
      </c>
      <c r="G22" s="92" t="s">
        <v>2366</v>
      </c>
      <c r="H22" s="525">
        <v>0.16600000000000001</v>
      </c>
      <c r="I22" s="417"/>
      <c r="J22" s="356" t="s">
        <v>482</v>
      </c>
      <c r="K22" s="216"/>
      <c r="L22" s="153"/>
      <c r="M22" s="160"/>
      <c r="N22" s="153"/>
      <c r="O22" s="153"/>
      <c r="P22" s="153"/>
      <c r="Q22" s="153"/>
      <c r="R22" s="153"/>
      <c r="S22" s="161"/>
    </row>
    <row r="23" spans="1:19" ht="24.95" customHeight="1" x14ac:dyDescent="0.4">
      <c r="A23" s="99" t="s">
        <v>782</v>
      </c>
      <c r="B23" s="9" t="s">
        <v>1379</v>
      </c>
      <c r="C23" s="571">
        <v>45217</v>
      </c>
      <c r="D23" s="558" t="s">
        <v>803</v>
      </c>
      <c r="E23" s="15">
        <v>6689000</v>
      </c>
      <c r="F23" s="260">
        <v>4870000</v>
      </c>
      <c r="G23" s="92" t="s">
        <v>1149</v>
      </c>
      <c r="H23" s="143">
        <v>19</v>
      </c>
      <c r="I23" s="143">
        <v>3</v>
      </c>
      <c r="J23" s="356" t="s">
        <v>547</v>
      </c>
      <c r="K23" s="216"/>
      <c r="L23" s="153"/>
      <c r="M23" s="160"/>
      <c r="N23" s="153"/>
      <c r="O23" s="153"/>
      <c r="P23" s="153"/>
      <c r="Q23" s="153"/>
      <c r="R23" s="153"/>
      <c r="S23" s="161"/>
    </row>
    <row r="24" spans="1:19" ht="24.95" customHeight="1" x14ac:dyDescent="0.4">
      <c r="A24" s="114" t="s">
        <v>802</v>
      </c>
      <c r="B24" s="2" t="s">
        <v>1379</v>
      </c>
      <c r="C24" s="557">
        <v>45211</v>
      </c>
      <c r="D24" s="558" t="s">
        <v>2356</v>
      </c>
      <c r="E24" s="15">
        <v>2053000</v>
      </c>
      <c r="F24" s="260">
        <v>1380000</v>
      </c>
      <c r="G24" s="92" t="s">
        <v>1149</v>
      </c>
      <c r="H24" s="559"/>
      <c r="I24" s="560"/>
      <c r="J24" s="356" t="s">
        <v>2348</v>
      </c>
      <c r="K24" s="216"/>
      <c r="L24" s="153"/>
      <c r="M24" s="160"/>
      <c r="N24" s="153"/>
      <c r="O24" s="153"/>
      <c r="P24" s="153"/>
      <c r="Q24" s="153"/>
      <c r="R24" s="153"/>
      <c r="S24" s="161"/>
    </row>
    <row r="25" spans="1:19" ht="24.95" customHeight="1" x14ac:dyDescent="0.4">
      <c r="A25" s="430" t="s">
        <v>799</v>
      </c>
      <c r="B25" s="539" t="s">
        <v>1379</v>
      </c>
      <c r="C25" s="553">
        <v>45201</v>
      </c>
      <c r="D25" s="541" t="s">
        <v>1581</v>
      </c>
      <c r="E25" s="518">
        <v>3960000</v>
      </c>
      <c r="F25" s="435">
        <v>3366000</v>
      </c>
      <c r="G25" s="436" t="s">
        <v>2357</v>
      </c>
      <c r="H25" s="437">
        <v>10</v>
      </c>
      <c r="I25" s="437">
        <v>5</v>
      </c>
      <c r="J25" s="438" t="s">
        <v>2348</v>
      </c>
      <c r="K25" s="216"/>
      <c r="L25" s="153"/>
      <c r="M25" s="160"/>
      <c r="N25" s="153"/>
      <c r="O25" s="153"/>
      <c r="P25" s="153"/>
      <c r="Q25" s="153"/>
      <c r="R25" s="153"/>
      <c r="S25" s="161"/>
    </row>
    <row r="26" spans="1:19" ht="24.95" customHeight="1" x14ac:dyDescent="0.4">
      <c r="A26" s="449" t="s">
        <v>822</v>
      </c>
      <c r="B26" s="555" t="s">
        <v>1379</v>
      </c>
      <c r="C26" s="553">
        <v>45203</v>
      </c>
      <c r="D26" s="433" t="s">
        <v>1581</v>
      </c>
      <c r="E26" s="434">
        <v>4000000</v>
      </c>
      <c r="F26" s="435">
        <v>3186000</v>
      </c>
      <c r="G26" s="556" t="s">
        <v>877</v>
      </c>
      <c r="H26" s="517"/>
      <c r="I26" s="517"/>
      <c r="J26" s="438" t="s">
        <v>2348</v>
      </c>
      <c r="K26" s="216"/>
      <c r="L26" s="153"/>
      <c r="M26" s="160"/>
      <c r="N26" s="153"/>
      <c r="O26" s="153"/>
      <c r="P26" s="153"/>
      <c r="Q26" s="153"/>
      <c r="R26" s="153"/>
      <c r="S26" s="161"/>
    </row>
    <row r="27" spans="1:19" ht="54.6" customHeight="1" x14ac:dyDescent="0.4">
      <c r="A27" s="542" t="s">
        <v>2343</v>
      </c>
      <c r="B27" s="543" t="s">
        <v>1379</v>
      </c>
      <c r="C27" s="544">
        <v>45196</v>
      </c>
      <c r="D27" s="545" t="s">
        <v>2344</v>
      </c>
      <c r="E27" s="434">
        <v>2101000</v>
      </c>
      <c r="F27" s="435">
        <v>1211000</v>
      </c>
      <c r="G27" s="546" t="s">
        <v>2355</v>
      </c>
      <c r="H27" s="547">
        <v>2.83</v>
      </c>
      <c r="I27" s="437">
        <v>1</v>
      </c>
      <c r="J27" s="467" t="s">
        <v>2345</v>
      </c>
      <c r="K27" s="216"/>
      <c r="L27" s="153"/>
      <c r="M27" s="160"/>
      <c r="N27" s="153"/>
      <c r="O27" s="153"/>
      <c r="P27" s="153"/>
      <c r="Q27" s="153"/>
      <c r="R27" s="153"/>
      <c r="S27" s="161"/>
    </row>
    <row r="28" spans="1:19" ht="18.75" x14ac:dyDescent="0.4">
      <c r="A28" s="99" t="s">
        <v>2326</v>
      </c>
      <c r="B28" s="13" t="s">
        <v>1379</v>
      </c>
      <c r="C28" s="528">
        <v>45183</v>
      </c>
      <c r="D28" s="355" t="s">
        <v>2328</v>
      </c>
      <c r="E28" s="548"/>
      <c r="F28" s="529">
        <v>1230000</v>
      </c>
      <c r="G28" s="27" t="s">
        <v>2126</v>
      </c>
      <c r="H28" s="143">
        <v>22.5</v>
      </c>
      <c r="I28" s="151">
        <v>10</v>
      </c>
      <c r="J28" s="438" t="s">
        <v>371</v>
      </c>
      <c r="K28" s="216"/>
      <c r="L28" s="153"/>
      <c r="M28" s="160"/>
      <c r="N28" s="153"/>
      <c r="O28" s="153"/>
      <c r="P28" s="153"/>
      <c r="Q28" s="153"/>
      <c r="R28" s="153"/>
      <c r="S28" s="161"/>
    </row>
    <row r="29" spans="1:19" ht="25.15" customHeight="1" x14ac:dyDescent="0.4">
      <c r="A29" s="499" t="s">
        <v>2325</v>
      </c>
      <c r="B29" s="116" t="s">
        <v>1379</v>
      </c>
      <c r="C29" s="511">
        <v>45182</v>
      </c>
      <c r="D29" s="508" t="s">
        <v>2327</v>
      </c>
      <c r="E29" s="549">
        <v>22000000</v>
      </c>
      <c r="F29" s="509"/>
      <c r="G29" s="507"/>
      <c r="H29" s="376">
        <v>144.63</v>
      </c>
      <c r="I29" s="570"/>
      <c r="J29" s="510" t="s">
        <v>1003</v>
      </c>
      <c r="K29" s="216"/>
      <c r="L29" s="153"/>
      <c r="M29" s="160"/>
      <c r="N29" s="153"/>
      <c r="O29" s="153"/>
      <c r="P29" s="153"/>
      <c r="Q29" s="153"/>
      <c r="R29" s="153"/>
      <c r="S29" s="161"/>
    </row>
    <row r="30" spans="1:19" ht="25.15" customHeight="1" x14ac:dyDescent="0.4">
      <c r="A30" s="99" t="s">
        <v>2157</v>
      </c>
      <c r="B30" s="9" t="s">
        <v>1379</v>
      </c>
      <c r="C30" s="569">
        <v>45176</v>
      </c>
      <c r="D30" s="90" t="s">
        <v>2367</v>
      </c>
      <c r="E30" s="551">
        <v>6892000</v>
      </c>
      <c r="F30" s="260">
        <v>5496000</v>
      </c>
      <c r="G30" s="29" t="s">
        <v>2368</v>
      </c>
      <c r="H30" s="151">
        <v>11.8</v>
      </c>
      <c r="I30" s="525">
        <v>1</v>
      </c>
      <c r="J30" s="220" t="s">
        <v>482</v>
      </c>
      <c r="K30" s="216"/>
      <c r="L30" s="153"/>
      <c r="M30" s="160"/>
      <c r="N30" s="153"/>
      <c r="O30" s="153"/>
      <c r="P30" s="153"/>
      <c r="Q30" s="153"/>
      <c r="R30" s="153"/>
      <c r="S30" s="161"/>
    </row>
    <row r="31" spans="1:19" ht="24.95" customHeight="1" x14ac:dyDescent="0.4">
      <c r="A31" s="99" t="s">
        <v>590</v>
      </c>
      <c r="B31" s="2" t="s">
        <v>1379</v>
      </c>
      <c r="C31" s="36">
        <v>45167</v>
      </c>
      <c r="D31" s="162" t="s">
        <v>2320</v>
      </c>
      <c r="E31" s="260"/>
      <c r="F31" s="15">
        <v>62700000</v>
      </c>
      <c r="G31" s="29" t="s">
        <v>1149</v>
      </c>
      <c r="H31" s="151">
        <v>780</v>
      </c>
      <c r="I31" s="145">
        <v>600</v>
      </c>
      <c r="J31" s="354" t="s">
        <v>303</v>
      </c>
      <c r="K31" s="216"/>
      <c r="L31" s="153"/>
      <c r="M31" s="160"/>
      <c r="N31" s="153"/>
      <c r="O31" s="153"/>
      <c r="P31" s="153"/>
      <c r="Q31" s="153"/>
      <c r="R31" s="153"/>
      <c r="S31" s="161"/>
    </row>
    <row r="32" spans="1:19" ht="30.75" customHeight="1" x14ac:dyDescent="0.4">
      <c r="A32" s="126" t="s">
        <v>763</v>
      </c>
      <c r="B32" s="2" t="s">
        <v>1379</v>
      </c>
      <c r="C32" s="35">
        <v>45166</v>
      </c>
      <c r="D32" s="3" t="s">
        <v>1581</v>
      </c>
      <c r="E32" s="514"/>
      <c r="F32" s="4">
        <v>17700000</v>
      </c>
      <c r="G32" s="27" t="s">
        <v>1149</v>
      </c>
      <c r="H32" s="122">
        <v>86</v>
      </c>
      <c r="I32" s="139">
        <v>6</v>
      </c>
      <c r="J32" s="100" t="s">
        <v>496</v>
      </c>
      <c r="K32" s="218"/>
      <c r="L32" s="3"/>
      <c r="M32" s="6"/>
      <c r="N32" s="3"/>
      <c r="O32" s="3"/>
      <c r="P32" s="3"/>
      <c r="Q32" s="3"/>
      <c r="R32" s="3"/>
      <c r="S32" s="100"/>
    </row>
    <row r="33" spans="1:19" x14ac:dyDescent="0.4">
      <c r="A33" s="99" t="s">
        <v>2311</v>
      </c>
      <c r="B33" s="127" t="s">
        <v>2056</v>
      </c>
      <c r="C33" s="128">
        <v>45154</v>
      </c>
      <c r="D33" s="129" t="s">
        <v>2312</v>
      </c>
      <c r="E33" s="15">
        <v>5410000</v>
      </c>
      <c r="F33" s="130">
        <v>4330000</v>
      </c>
      <c r="G33" s="436" t="s">
        <v>563</v>
      </c>
      <c r="H33" s="122">
        <v>19.899999999999999</v>
      </c>
      <c r="I33" s="170">
        <v>4</v>
      </c>
      <c r="J33" s="169" t="s">
        <v>777</v>
      </c>
      <c r="K33" s="218"/>
      <c r="L33" s="3"/>
      <c r="M33" s="6"/>
      <c r="N33" s="3"/>
      <c r="O33" s="3"/>
      <c r="P33" s="6"/>
      <c r="Q33" s="6"/>
      <c r="R33" s="6"/>
      <c r="S33" s="108"/>
    </row>
    <row r="34" spans="1:19" x14ac:dyDescent="0.4">
      <c r="A34" s="114" t="s">
        <v>1208</v>
      </c>
      <c r="B34" s="127" t="s">
        <v>2056</v>
      </c>
      <c r="C34" s="128">
        <v>45148</v>
      </c>
      <c r="D34" s="129" t="s">
        <v>2310</v>
      </c>
      <c r="E34" s="15">
        <v>33000000</v>
      </c>
      <c r="F34" s="130">
        <v>6470000</v>
      </c>
      <c r="G34" s="27" t="s">
        <v>2126</v>
      </c>
      <c r="H34" s="181">
        <v>151</v>
      </c>
      <c r="I34" s="170">
        <v>60</v>
      </c>
      <c r="J34" s="169" t="s">
        <v>777</v>
      </c>
      <c r="K34" s="218"/>
      <c r="L34" s="3"/>
      <c r="M34" s="6"/>
      <c r="N34" s="3"/>
      <c r="O34" s="3"/>
      <c r="P34" s="6"/>
      <c r="Q34" s="6"/>
      <c r="R34" s="6"/>
      <c r="S34" s="108"/>
    </row>
    <row r="35" spans="1:19" ht="24.95" customHeight="1" x14ac:dyDescent="0.4">
      <c r="A35" s="430" t="s">
        <v>2305</v>
      </c>
      <c r="B35" s="539" t="s">
        <v>1379</v>
      </c>
      <c r="C35" s="540">
        <v>45147</v>
      </c>
      <c r="D35" s="541" t="s">
        <v>2306</v>
      </c>
      <c r="E35" s="434">
        <v>11740000</v>
      </c>
      <c r="F35" s="518">
        <v>10281500</v>
      </c>
      <c r="G35" s="436" t="s">
        <v>1149</v>
      </c>
      <c r="H35" s="517">
        <v>58</v>
      </c>
      <c r="I35" s="517">
        <v>6</v>
      </c>
      <c r="J35" s="538" t="s">
        <v>496</v>
      </c>
      <c r="K35" s="216"/>
      <c r="L35" s="153"/>
      <c r="M35" s="160"/>
      <c r="N35" s="153"/>
      <c r="O35" s="153"/>
      <c r="P35" s="153"/>
      <c r="Q35" s="153"/>
      <c r="R35" s="153"/>
      <c r="S35" s="161"/>
    </row>
    <row r="36" spans="1:19" ht="24.95" customHeight="1" x14ac:dyDescent="0.4">
      <c r="A36" s="430" t="s">
        <v>739</v>
      </c>
      <c r="B36" s="431" t="s">
        <v>1379</v>
      </c>
      <c r="C36" s="432">
        <v>45146</v>
      </c>
      <c r="D36" s="433" t="s">
        <v>2298</v>
      </c>
      <c r="E36" s="434">
        <v>29832000</v>
      </c>
      <c r="F36" s="435">
        <v>22000000</v>
      </c>
      <c r="G36" s="436" t="s">
        <v>1149</v>
      </c>
      <c r="H36" s="437">
        <v>109</v>
      </c>
      <c r="I36" s="437">
        <v>83</v>
      </c>
      <c r="J36" s="538" t="s">
        <v>496</v>
      </c>
      <c r="K36" s="216"/>
      <c r="L36" s="153"/>
      <c r="M36" s="160"/>
      <c r="N36" s="153"/>
      <c r="O36" s="153"/>
      <c r="P36" s="153"/>
      <c r="Q36" s="153"/>
      <c r="R36" s="153"/>
      <c r="S36" s="161"/>
    </row>
    <row r="37" spans="1:19" ht="24.95" customHeight="1" x14ac:dyDescent="0.4">
      <c r="A37" s="488" t="s">
        <v>1704</v>
      </c>
      <c r="B37" s="489" t="s">
        <v>1379</v>
      </c>
      <c r="C37" s="490">
        <v>45145</v>
      </c>
      <c r="D37" s="491" t="s">
        <v>2301</v>
      </c>
      <c r="E37" s="492"/>
      <c r="F37" s="493">
        <v>12900000</v>
      </c>
      <c r="G37" s="494" t="s">
        <v>563</v>
      </c>
      <c r="H37" s="495">
        <v>50</v>
      </c>
      <c r="I37" s="495">
        <v>41</v>
      </c>
      <c r="J37" s="496" t="s">
        <v>371</v>
      </c>
      <c r="K37" s="216"/>
      <c r="L37" s="153"/>
      <c r="M37" s="160"/>
      <c r="N37" s="153"/>
      <c r="O37" s="153"/>
      <c r="P37" s="153"/>
      <c r="Q37" s="153"/>
      <c r="R37" s="153"/>
      <c r="S37" s="161"/>
    </row>
    <row r="38" spans="1:19" ht="24.95" customHeight="1" x14ac:dyDescent="0.4">
      <c r="A38" s="430" t="s">
        <v>2284</v>
      </c>
      <c r="B38" s="431" t="s">
        <v>1379</v>
      </c>
      <c r="C38" s="432">
        <v>45141</v>
      </c>
      <c r="D38" s="433" t="s">
        <v>2285</v>
      </c>
      <c r="E38" s="434"/>
      <c r="F38" s="435">
        <v>1000000</v>
      </c>
      <c r="G38" s="436" t="s">
        <v>2202</v>
      </c>
      <c r="H38" s="437">
        <v>10</v>
      </c>
      <c r="I38" s="437">
        <v>2</v>
      </c>
      <c r="J38" s="438" t="s">
        <v>371</v>
      </c>
      <c r="K38" s="216"/>
      <c r="L38" s="153"/>
      <c r="M38" s="160"/>
      <c r="N38" s="153"/>
      <c r="O38" s="153"/>
      <c r="P38" s="153"/>
      <c r="Q38" s="153"/>
      <c r="R38" s="153"/>
      <c r="S38" s="161"/>
    </row>
    <row r="39" spans="1:19" ht="24.95" customHeight="1" x14ac:dyDescent="0.4">
      <c r="A39" s="488" t="s">
        <v>2282</v>
      </c>
      <c r="B39" s="489" t="s">
        <v>1379</v>
      </c>
      <c r="C39" s="490">
        <v>45141</v>
      </c>
      <c r="D39" s="491" t="s">
        <v>2283</v>
      </c>
      <c r="E39" s="492"/>
      <c r="F39" s="493">
        <v>2640000</v>
      </c>
      <c r="G39" s="494" t="s">
        <v>2137</v>
      </c>
      <c r="H39" s="495">
        <v>24</v>
      </c>
      <c r="I39" s="495">
        <v>25</v>
      </c>
      <c r="J39" s="496" t="s">
        <v>371</v>
      </c>
      <c r="K39" s="216"/>
      <c r="L39" s="153"/>
      <c r="M39" s="160"/>
      <c r="N39" s="153"/>
      <c r="O39" s="153"/>
      <c r="P39" s="153"/>
      <c r="Q39" s="153"/>
      <c r="R39" s="153"/>
      <c r="S39" s="161"/>
    </row>
    <row r="40" spans="1:19" ht="24.95" customHeight="1" x14ac:dyDescent="0.4">
      <c r="A40" s="430" t="s">
        <v>2240</v>
      </c>
      <c r="B40" s="431" t="s">
        <v>1379</v>
      </c>
      <c r="C40" s="432">
        <v>45138</v>
      </c>
      <c r="D40" s="433" t="s">
        <v>2277</v>
      </c>
      <c r="E40" s="434">
        <v>6842000</v>
      </c>
      <c r="F40" s="435">
        <v>6200000</v>
      </c>
      <c r="G40" s="436" t="s">
        <v>2351</v>
      </c>
      <c r="H40" s="437"/>
      <c r="I40" s="437"/>
      <c r="J40" s="438" t="s">
        <v>371</v>
      </c>
      <c r="K40" s="216"/>
      <c r="L40" s="153"/>
      <c r="M40" s="160"/>
      <c r="N40" s="153"/>
      <c r="O40" s="153"/>
      <c r="P40" s="153"/>
      <c r="Q40" s="153"/>
      <c r="R40" s="153"/>
      <c r="S40" s="161"/>
    </row>
    <row r="41" spans="1:19" ht="56.25" x14ac:dyDescent="0.4">
      <c r="A41" s="430" t="s">
        <v>764</v>
      </c>
      <c r="B41" s="431" t="s">
        <v>1379</v>
      </c>
      <c r="C41" s="432">
        <v>45138</v>
      </c>
      <c r="D41" s="466" t="s">
        <v>2276</v>
      </c>
      <c r="E41" s="434"/>
      <c r="F41" s="435">
        <v>22500000</v>
      </c>
      <c r="G41" s="436" t="s">
        <v>563</v>
      </c>
      <c r="H41" s="437">
        <v>162.69999999999999</v>
      </c>
      <c r="I41" s="437">
        <v>15</v>
      </c>
      <c r="J41" s="467" t="s">
        <v>1003</v>
      </c>
      <c r="K41" s="216"/>
      <c r="L41" s="153"/>
      <c r="M41" s="160"/>
      <c r="N41" s="153"/>
      <c r="O41" s="153"/>
      <c r="P41" s="153"/>
      <c r="Q41" s="153"/>
      <c r="R41" s="153"/>
      <c r="S41" s="161"/>
    </row>
    <row r="42" spans="1:19" ht="25.15" customHeight="1" x14ac:dyDescent="0.4">
      <c r="A42" s="430" t="s">
        <v>824</v>
      </c>
      <c r="B42" s="431" t="s">
        <v>1379</v>
      </c>
      <c r="C42" s="432">
        <v>45135</v>
      </c>
      <c r="D42" s="466" t="s">
        <v>2299</v>
      </c>
      <c r="E42" s="434"/>
      <c r="F42" s="435">
        <v>2340000</v>
      </c>
      <c r="G42" s="436" t="s">
        <v>2300</v>
      </c>
      <c r="H42" s="437">
        <v>16</v>
      </c>
      <c r="I42" s="437">
        <v>21</v>
      </c>
      <c r="J42" s="467" t="s">
        <v>371</v>
      </c>
      <c r="K42" s="216"/>
      <c r="L42" s="153"/>
      <c r="M42" s="160"/>
      <c r="N42" s="153"/>
      <c r="O42" s="153"/>
      <c r="P42" s="153"/>
      <c r="Q42" s="153"/>
      <c r="R42" s="153"/>
      <c r="S42" s="161"/>
    </row>
    <row r="43" spans="1:19" ht="56.25" x14ac:dyDescent="0.4">
      <c r="A43" s="488" t="s">
        <v>828</v>
      </c>
      <c r="B43" s="489" t="s">
        <v>1379</v>
      </c>
      <c r="C43" s="490">
        <v>45128</v>
      </c>
      <c r="D43" s="491" t="s">
        <v>2264</v>
      </c>
      <c r="E43" s="492">
        <v>11440000</v>
      </c>
      <c r="F43" s="493">
        <v>10000000</v>
      </c>
      <c r="G43" s="494" t="s">
        <v>563</v>
      </c>
      <c r="H43" s="495">
        <v>82</v>
      </c>
      <c r="I43" s="495"/>
      <c r="J43" s="497" t="s">
        <v>1003</v>
      </c>
      <c r="K43" s="216"/>
      <c r="L43" s="153"/>
      <c r="M43" s="160"/>
      <c r="N43" s="153"/>
      <c r="O43" s="153"/>
      <c r="P43" s="153"/>
      <c r="Q43" s="153"/>
      <c r="R43" s="153"/>
      <c r="S43" s="161"/>
    </row>
    <row r="44" spans="1:19" ht="24.95" customHeight="1" x14ac:dyDescent="0.4">
      <c r="A44" s="430" t="s">
        <v>820</v>
      </c>
      <c r="B44" s="431" t="s">
        <v>1379</v>
      </c>
      <c r="C44" s="432">
        <v>45126</v>
      </c>
      <c r="D44" s="433" t="s">
        <v>2257</v>
      </c>
      <c r="E44" s="434"/>
      <c r="F44" s="435">
        <v>32680000</v>
      </c>
      <c r="G44" s="436" t="s">
        <v>2274</v>
      </c>
      <c r="H44" s="437">
        <v>132.30000000000001</v>
      </c>
      <c r="I44" s="437">
        <v>202</v>
      </c>
      <c r="J44" s="438" t="s">
        <v>371</v>
      </c>
      <c r="K44" s="216"/>
      <c r="L44" s="153"/>
      <c r="M44" s="160"/>
      <c r="N44" s="153"/>
      <c r="O44" s="153"/>
      <c r="P44" s="153"/>
      <c r="Q44" s="153"/>
      <c r="R44" s="153"/>
      <c r="S44" s="161"/>
    </row>
    <row r="45" spans="1:19" ht="24.95" customHeight="1" x14ac:dyDescent="0.4">
      <c r="A45" s="430" t="s">
        <v>2240</v>
      </c>
      <c r="B45" s="431" t="s">
        <v>1379</v>
      </c>
      <c r="C45" s="432">
        <v>45117</v>
      </c>
      <c r="D45" s="433" t="s">
        <v>2241</v>
      </c>
      <c r="E45" s="434">
        <v>19382000</v>
      </c>
      <c r="F45" s="435">
        <v>14100000</v>
      </c>
      <c r="G45" s="436" t="s">
        <v>1149</v>
      </c>
      <c r="H45" s="437"/>
      <c r="I45" s="437"/>
      <c r="J45" s="438" t="s">
        <v>371</v>
      </c>
      <c r="K45" s="216"/>
      <c r="L45" s="153"/>
      <c r="M45" s="160"/>
      <c r="N45" s="153"/>
      <c r="O45" s="153"/>
      <c r="P45" s="153"/>
      <c r="Q45" s="153"/>
      <c r="R45" s="153"/>
      <c r="S45" s="161"/>
    </row>
    <row r="46" spans="1:19" ht="24.95" customHeight="1" x14ac:dyDescent="0.4">
      <c r="A46" s="430" t="s">
        <v>814</v>
      </c>
      <c r="B46" s="431" t="s">
        <v>1379</v>
      </c>
      <c r="C46" s="432">
        <v>45110</v>
      </c>
      <c r="D46" s="433" t="s">
        <v>2267</v>
      </c>
      <c r="E46" s="434">
        <v>3047000</v>
      </c>
      <c r="F46" s="435">
        <v>2600000</v>
      </c>
      <c r="G46" s="436" t="s">
        <v>2202</v>
      </c>
      <c r="H46" s="437">
        <v>6.3</v>
      </c>
      <c r="I46" s="437">
        <v>5</v>
      </c>
      <c r="J46" s="438" t="s">
        <v>371</v>
      </c>
      <c r="K46" s="216"/>
      <c r="L46" s="153"/>
      <c r="M46" s="160"/>
      <c r="N46" s="153"/>
      <c r="O46" s="153"/>
      <c r="P46" s="153"/>
      <c r="Q46" s="153"/>
      <c r="R46" s="153"/>
      <c r="S46" s="161"/>
    </row>
    <row r="47" spans="1:19" ht="24.95" customHeight="1" x14ac:dyDescent="0.4">
      <c r="A47" s="430" t="s">
        <v>1757</v>
      </c>
      <c r="B47" s="431" t="s">
        <v>1379</v>
      </c>
      <c r="C47" s="432">
        <v>45107</v>
      </c>
      <c r="D47" s="433" t="s">
        <v>2246</v>
      </c>
      <c r="E47" s="434"/>
      <c r="F47" s="435">
        <v>2430000</v>
      </c>
      <c r="G47" s="436" t="s">
        <v>2247</v>
      </c>
      <c r="H47" s="437">
        <v>7.8259999999999996</v>
      </c>
      <c r="I47" s="437">
        <v>16</v>
      </c>
      <c r="J47" s="438" t="s">
        <v>371</v>
      </c>
      <c r="K47" s="216"/>
      <c r="L47" s="153"/>
      <c r="M47" s="160"/>
      <c r="N47" s="153"/>
      <c r="O47" s="153"/>
      <c r="P47" s="153"/>
      <c r="Q47" s="153"/>
      <c r="R47" s="153"/>
      <c r="S47" s="161"/>
    </row>
    <row r="48" spans="1:19" ht="24.95" customHeight="1" x14ac:dyDescent="0.4">
      <c r="A48" s="430" t="s">
        <v>592</v>
      </c>
      <c r="B48" s="431" t="s">
        <v>1379</v>
      </c>
      <c r="C48" s="432">
        <v>45105</v>
      </c>
      <c r="D48" s="433" t="s">
        <v>2258</v>
      </c>
      <c r="E48" s="434">
        <v>23700000</v>
      </c>
      <c r="F48" s="435">
        <v>19055000</v>
      </c>
      <c r="G48" s="436" t="s">
        <v>2259</v>
      </c>
      <c r="H48" s="437"/>
      <c r="I48" s="437"/>
      <c r="J48" s="438" t="s">
        <v>371</v>
      </c>
      <c r="K48" s="216"/>
      <c r="L48" s="153"/>
      <c r="M48" s="160"/>
      <c r="N48" s="153"/>
      <c r="O48" s="153"/>
      <c r="P48" s="153"/>
      <c r="Q48" s="153"/>
      <c r="R48" s="153"/>
      <c r="S48" s="161"/>
    </row>
    <row r="49" spans="1:19" ht="56.25" x14ac:dyDescent="0.4">
      <c r="A49" s="488" t="s">
        <v>592</v>
      </c>
      <c r="B49" s="489" t="s">
        <v>1379</v>
      </c>
      <c r="C49" s="490">
        <v>45104</v>
      </c>
      <c r="D49" s="491" t="s">
        <v>2229</v>
      </c>
      <c r="E49" s="492">
        <v>23700000</v>
      </c>
      <c r="F49" s="493">
        <v>19055000</v>
      </c>
      <c r="G49" s="494" t="s">
        <v>563</v>
      </c>
      <c r="H49" s="495">
        <v>471</v>
      </c>
      <c r="I49" s="495">
        <v>70</v>
      </c>
      <c r="J49" s="498" t="s">
        <v>1003</v>
      </c>
      <c r="K49" s="216"/>
      <c r="L49" s="153"/>
      <c r="M49" s="160"/>
      <c r="N49" s="153"/>
      <c r="O49" s="153"/>
      <c r="P49" s="153"/>
      <c r="Q49" s="153"/>
      <c r="R49" s="153"/>
      <c r="S49" s="161"/>
    </row>
    <row r="50" spans="1:19" ht="25.15" customHeight="1" x14ac:dyDescent="0.4">
      <c r="A50" s="430" t="s">
        <v>749</v>
      </c>
      <c r="B50" s="431" t="s">
        <v>1379</v>
      </c>
      <c r="C50" s="432">
        <v>45104</v>
      </c>
      <c r="D50" s="433" t="s">
        <v>2238</v>
      </c>
      <c r="E50" s="434"/>
      <c r="F50" s="435">
        <v>4870000</v>
      </c>
      <c r="G50" s="436" t="s">
        <v>2239</v>
      </c>
      <c r="H50" s="437">
        <v>32</v>
      </c>
      <c r="I50" s="437">
        <v>20</v>
      </c>
      <c r="J50" s="242" t="s">
        <v>371</v>
      </c>
      <c r="K50" s="216"/>
      <c r="L50" s="153"/>
      <c r="M50" s="160"/>
      <c r="N50" s="153"/>
      <c r="O50" s="153"/>
      <c r="P50" s="153"/>
      <c r="Q50" s="153"/>
      <c r="R50" s="153"/>
      <c r="S50" s="161"/>
    </row>
    <row r="51" spans="1:19" ht="56.25" x14ac:dyDescent="0.4">
      <c r="A51" s="430" t="s">
        <v>2209</v>
      </c>
      <c r="B51" s="431" t="s">
        <v>1379</v>
      </c>
      <c r="C51" s="432">
        <v>45103</v>
      </c>
      <c r="D51" s="433" t="s">
        <v>1581</v>
      </c>
      <c r="E51" s="434">
        <v>9800000</v>
      </c>
      <c r="F51" s="435">
        <v>7840000</v>
      </c>
      <c r="G51" s="436" t="s">
        <v>2273</v>
      </c>
      <c r="H51" s="437">
        <v>38.1</v>
      </c>
      <c r="I51" s="437">
        <v>1</v>
      </c>
      <c r="J51" s="242" t="s">
        <v>1003</v>
      </c>
      <c r="K51" s="216"/>
      <c r="L51" s="153"/>
      <c r="M51" s="160"/>
      <c r="N51" s="153"/>
      <c r="O51" s="153"/>
      <c r="P51" s="153"/>
      <c r="Q51" s="153"/>
      <c r="R51" s="153"/>
      <c r="S51" s="161"/>
    </row>
    <row r="52" spans="1:19" ht="24.95" customHeight="1" x14ac:dyDescent="0.4">
      <c r="A52" s="430" t="s">
        <v>2214</v>
      </c>
      <c r="B52" s="431" t="s">
        <v>1379</v>
      </c>
      <c r="C52" s="432">
        <v>45099</v>
      </c>
      <c r="D52" s="433" t="s">
        <v>2215</v>
      </c>
      <c r="E52" s="434">
        <v>900000</v>
      </c>
      <c r="F52" s="435">
        <v>900000</v>
      </c>
      <c r="G52" s="436" t="s">
        <v>2269</v>
      </c>
      <c r="H52" s="437"/>
      <c r="I52" s="437"/>
      <c r="J52" s="438" t="s">
        <v>496</v>
      </c>
      <c r="K52" s="216"/>
      <c r="L52" s="153"/>
      <c r="M52" s="160"/>
      <c r="N52" s="153"/>
      <c r="O52" s="153"/>
      <c r="P52" s="153"/>
      <c r="Q52" s="153"/>
      <c r="R52" s="153"/>
      <c r="S52" s="161"/>
    </row>
    <row r="53" spans="1:19" ht="24.95" customHeight="1" x14ac:dyDescent="0.4">
      <c r="A53" s="488" t="s">
        <v>2209</v>
      </c>
      <c r="B53" s="489" t="s">
        <v>1379</v>
      </c>
      <c r="C53" s="490">
        <v>45098</v>
      </c>
      <c r="D53" s="491" t="s">
        <v>2210</v>
      </c>
      <c r="E53" s="492"/>
      <c r="F53" s="493">
        <v>4459400</v>
      </c>
      <c r="G53" s="494" t="s">
        <v>2317</v>
      </c>
      <c r="H53" s="495">
        <v>10.35</v>
      </c>
      <c r="I53" s="495">
        <v>5</v>
      </c>
      <c r="J53" s="496" t="s">
        <v>2211</v>
      </c>
      <c r="K53" s="216"/>
      <c r="L53" s="153"/>
      <c r="M53" s="160"/>
      <c r="N53" s="153"/>
      <c r="O53" s="153"/>
      <c r="P53" s="153"/>
      <c r="Q53" s="153"/>
      <c r="R53" s="153"/>
      <c r="S53" s="161"/>
    </row>
    <row r="54" spans="1:19" ht="24.95" customHeight="1" x14ac:dyDescent="0.4">
      <c r="A54" s="430" t="s">
        <v>2212</v>
      </c>
      <c r="B54" s="431" t="s">
        <v>1379</v>
      </c>
      <c r="C54" s="432">
        <v>45098</v>
      </c>
      <c r="D54" s="433" t="s">
        <v>2213</v>
      </c>
      <c r="E54" s="434">
        <v>29970945</v>
      </c>
      <c r="F54" s="435">
        <v>14267000</v>
      </c>
      <c r="G54" s="436" t="s">
        <v>563</v>
      </c>
      <c r="H54" s="437">
        <v>100.8</v>
      </c>
      <c r="I54" s="437">
        <v>45</v>
      </c>
      <c r="J54" s="438" t="s">
        <v>2211</v>
      </c>
      <c r="K54" s="216"/>
      <c r="L54" s="153"/>
      <c r="M54" s="160"/>
      <c r="N54" s="153"/>
      <c r="O54" s="153"/>
      <c r="P54" s="153"/>
      <c r="Q54" s="153"/>
      <c r="R54" s="153"/>
      <c r="S54" s="161"/>
    </row>
    <row r="55" spans="1:19" ht="24.95" customHeight="1" x14ac:dyDescent="0.4">
      <c r="A55" s="430" t="s">
        <v>2193</v>
      </c>
      <c r="B55" s="431" t="s">
        <v>1379</v>
      </c>
      <c r="C55" s="432">
        <v>45089</v>
      </c>
      <c r="D55" s="433" t="s">
        <v>2194</v>
      </c>
      <c r="E55" s="434"/>
      <c r="F55" s="435">
        <v>8150000</v>
      </c>
      <c r="G55" s="436" t="s">
        <v>563</v>
      </c>
      <c r="H55" s="437">
        <v>95.6</v>
      </c>
      <c r="I55" s="437">
        <v>20</v>
      </c>
      <c r="J55" s="438" t="s">
        <v>496</v>
      </c>
      <c r="K55" s="216"/>
      <c r="L55" s="153"/>
      <c r="M55" s="160"/>
      <c r="N55" s="153"/>
      <c r="O55" s="153"/>
      <c r="P55" s="153"/>
      <c r="Q55" s="153"/>
      <c r="R55" s="153"/>
      <c r="S55" s="161"/>
    </row>
    <row r="56" spans="1:19" ht="24.95" customHeight="1" x14ac:dyDescent="0.4">
      <c r="A56" s="430" t="s">
        <v>2205</v>
      </c>
      <c r="B56" s="431" t="s">
        <v>1379</v>
      </c>
      <c r="C56" s="432">
        <v>45078</v>
      </c>
      <c r="D56" s="433" t="s">
        <v>879</v>
      </c>
      <c r="E56" s="434"/>
      <c r="F56" s="435"/>
      <c r="G56" s="436" t="s">
        <v>2206</v>
      </c>
      <c r="H56" s="437">
        <v>4</v>
      </c>
      <c r="I56" s="437">
        <v>2</v>
      </c>
      <c r="J56" s="438" t="s">
        <v>371</v>
      </c>
      <c r="K56" s="216"/>
      <c r="L56" s="153"/>
      <c r="M56" s="160"/>
      <c r="N56" s="153"/>
      <c r="O56" s="153"/>
      <c r="P56" s="153"/>
      <c r="Q56" s="153"/>
      <c r="R56" s="153"/>
      <c r="S56" s="161"/>
    </row>
    <row r="57" spans="1:19" ht="24.95" customHeight="1" x14ac:dyDescent="0.4">
      <c r="A57" s="114" t="s">
        <v>2170</v>
      </c>
      <c r="B57" s="9" t="s">
        <v>1379</v>
      </c>
      <c r="C57" s="36">
        <v>45077</v>
      </c>
      <c r="D57" s="355" t="s">
        <v>2171</v>
      </c>
      <c r="E57" s="260"/>
      <c r="F57" s="260">
        <v>7970000</v>
      </c>
      <c r="G57" s="92" t="s">
        <v>2204</v>
      </c>
      <c r="H57" s="151">
        <v>23.1</v>
      </c>
      <c r="I57" s="152">
        <v>17</v>
      </c>
      <c r="J57" s="356" t="s">
        <v>496</v>
      </c>
      <c r="K57" s="216"/>
      <c r="L57" s="153"/>
      <c r="M57" s="160"/>
      <c r="N57" s="153"/>
      <c r="O57" s="153"/>
      <c r="P57" s="153"/>
      <c r="Q57" s="153"/>
      <c r="R57" s="153"/>
      <c r="S57" s="161"/>
    </row>
    <row r="58" spans="1:19" ht="56.25" x14ac:dyDescent="0.4">
      <c r="A58" s="114" t="s">
        <v>2177</v>
      </c>
      <c r="B58" s="9" t="s">
        <v>1379</v>
      </c>
      <c r="C58" s="36">
        <v>45077</v>
      </c>
      <c r="D58" s="355" t="s">
        <v>2178</v>
      </c>
      <c r="E58" s="260">
        <v>27884000</v>
      </c>
      <c r="F58" s="512" t="s">
        <v>2330</v>
      </c>
      <c r="G58" s="92" t="s">
        <v>883</v>
      </c>
      <c r="H58" s="151">
        <v>111.7</v>
      </c>
      <c r="I58" s="152"/>
      <c r="J58" s="242" t="s">
        <v>2176</v>
      </c>
      <c r="K58" s="216"/>
      <c r="L58" s="153"/>
      <c r="M58" s="160"/>
      <c r="N58" s="153"/>
      <c r="O58" s="153"/>
      <c r="P58" s="153"/>
      <c r="Q58" s="153"/>
      <c r="R58" s="153"/>
      <c r="S58" s="161"/>
    </row>
    <row r="59" spans="1:19" ht="24.95" customHeight="1" x14ac:dyDescent="0.4">
      <c r="A59" s="114" t="s">
        <v>2163</v>
      </c>
      <c r="B59" s="9" t="s">
        <v>1379</v>
      </c>
      <c r="C59" s="36">
        <v>45077</v>
      </c>
      <c r="D59" s="355" t="s">
        <v>2164</v>
      </c>
      <c r="E59" s="260"/>
      <c r="F59" s="260">
        <v>21472000</v>
      </c>
      <c r="G59" s="92" t="s">
        <v>2187</v>
      </c>
      <c r="H59" s="151">
        <v>135.05000000000001</v>
      </c>
      <c r="I59" s="152">
        <v>30</v>
      </c>
      <c r="J59" s="356" t="s">
        <v>371</v>
      </c>
      <c r="K59" s="216"/>
      <c r="L59" s="153"/>
      <c r="M59" s="160"/>
      <c r="N59" s="153"/>
      <c r="O59" s="153"/>
      <c r="P59" s="153"/>
      <c r="Q59" s="153"/>
      <c r="R59" s="153"/>
      <c r="S59" s="161"/>
    </row>
    <row r="60" spans="1:19" ht="24.95" customHeight="1" x14ac:dyDescent="0.4">
      <c r="A60" s="114" t="s">
        <v>815</v>
      </c>
      <c r="B60" s="9" t="s">
        <v>1379</v>
      </c>
      <c r="C60" s="36">
        <v>45076</v>
      </c>
      <c r="D60" s="355" t="s">
        <v>2201</v>
      </c>
      <c r="E60" s="260"/>
      <c r="F60" s="260">
        <v>1250000</v>
      </c>
      <c r="G60" s="92" t="s">
        <v>2202</v>
      </c>
      <c r="H60" s="151">
        <v>5.4</v>
      </c>
      <c r="I60" s="152">
        <v>7</v>
      </c>
      <c r="J60" s="356" t="s">
        <v>371</v>
      </c>
      <c r="K60" s="216"/>
      <c r="L60" s="153"/>
      <c r="M60" s="160"/>
      <c r="N60" s="153"/>
      <c r="O60" s="153"/>
      <c r="P60" s="153"/>
      <c r="Q60" s="153"/>
      <c r="R60" s="153"/>
      <c r="S60" s="161"/>
    </row>
    <row r="61" spans="1:19" ht="56.25" x14ac:dyDescent="0.4">
      <c r="A61" s="114" t="s">
        <v>2174</v>
      </c>
      <c r="B61" s="9" t="s">
        <v>1379</v>
      </c>
      <c r="C61" s="36">
        <v>45072</v>
      </c>
      <c r="D61" s="355" t="s">
        <v>2175</v>
      </c>
      <c r="E61" s="260">
        <v>21289000</v>
      </c>
      <c r="F61" s="260">
        <v>17475000</v>
      </c>
      <c r="G61" s="92" t="s">
        <v>2275</v>
      </c>
      <c r="H61" s="151">
        <v>102.19880000000001</v>
      </c>
      <c r="I61" s="152"/>
      <c r="J61" s="242" t="s">
        <v>2176</v>
      </c>
      <c r="K61" s="216"/>
      <c r="L61" s="153"/>
      <c r="M61" s="160"/>
      <c r="N61" s="153"/>
      <c r="O61" s="153"/>
      <c r="P61" s="153"/>
      <c r="Q61" s="153"/>
      <c r="R61" s="153"/>
      <c r="S61" s="161"/>
    </row>
    <row r="62" spans="1:19" ht="24.95" customHeight="1" x14ac:dyDescent="0.4">
      <c r="A62" s="114" t="s">
        <v>2157</v>
      </c>
      <c r="B62" s="9" t="s">
        <v>1379</v>
      </c>
      <c r="C62" s="36">
        <v>45072</v>
      </c>
      <c r="D62" s="355" t="s">
        <v>2161</v>
      </c>
      <c r="E62" s="260">
        <v>13916000</v>
      </c>
      <c r="F62" s="260">
        <v>11147000</v>
      </c>
      <c r="G62" s="92" t="s">
        <v>2224</v>
      </c>
      <c r="H62" s="151">
        <v>52.76</v>
      </c>
      <c r="I62" s="152"/>
      <c r="J62" s="356" t="s">
        <v>496</v>
      </c>
      <c r="K62" s="216"/>
      <c r="L62" s="153"/>
      <c r="M62" s="160"/>
      <c r="N62" s="153"/>
      <c r="O62" s="153"/>
      <c r="P62" s="153"/>
      <c r="Q62" s="153"/>
      <c r="R62" s="153"/>
      <c r="S62" s="161"/>
    </row>
    <row r="63" spans="1:19" ht="24.95" customHeight="1" x14ac:dyDescent="0.4">
      <c r="A63" s="114" t="s">
        <v>2157</v>
      </c>
      <c r="B63" s="9" t="s">
        <v>1379</v>
      </c>
      <c r="C63" s="36">
        <v>45072</v>
      </c>
      <c r="D63" s="355" t="s">
        <v>2158</v>
      </c>
      <c r="E63" s="260">
        <v>13918000</v>
      </c>
      <c r="F63" s="260">
        <v>13918000</v>
      </c>
      <c r="G63" s="92" t="s">
        <v>2222</v>
      </c>
      <c r="H63" s="151">
        <v>52.77</v>
      </c>
      <c r="I63" s="152"/>
      <c r="J63" s="356" t="s">
        <v>496</v>
      </c>
      <c r="K63" s="216"/>
      <c r="L63" s="153"/>
      <c r="M63" s="160"/>
      <c r="N63" s="153"/>
      <c r="O63" s="153"/>
      <c r="P63" s="153"/>
      <c r="Q63" s="153"/>
      <c r="R63" s="153"/>
      <c r="S63" s="161"/>
    </row>
    <row r="64" spans="1:19" ht="24.95" customHeight="1" x14ac:dyDescent="0.4">
      <c r="A64" s="114" t="s">
        <v>2157</v>
      </c>
      <c r="B64" s="2" t="s">
        <v>1379</v>
      </c>
      <c r="C64" s="35">
        <v>45072</v>
      </c>
      <c r="D64" s="355" t="s">
        <v>2159</v>
      </c>
      <c r="E64" s="15">
        <v>13942000</v>
      </c>
      <c r="F64" s="15">
        <v>11168000</v>
      </c>
      <c r="G64" s="29" t="s">
        <v>2225</v>
      </c>
      <c r="H64" s="143">
        <v>52.88</v>
      </c>
      <c r="I64" s="145"/>
      <c r="J64" s="354" t="s">
        <v>496</v>
      </c>
      <c r="K64" s="216"/>
      <c r="L64" s="153"/>
      <c r="M64" s="160"/>
      <c r="N64" s="153"/>
      <c r="O64" s="153"/>
      <c r="P64" s="153"/>
      <c r="Q64" s="153"/>
      <c r="R64" s="153"/>
      <c r="S64" s="161"/>
    </row>
    <row r="65" spans="1:19" ht="24.95" customHeight="1" x14ac:dyDescent="0.4">
      <c r="A65" s="114" t="s">
        <v>2157</v>
      </c>
      <c r="B65" s="9" t="s">
        <v>1379</v>
      </c>
      <c r="C65" s="36">
        <v>45072</v>
      </c>
      <c r="D65" s="355" t="s">
        <v>2160</v>
      </c>
      <c r="E65" s="260">
        <v>14223000</v>
      </c>
      <c r="F65" s="260">
        <v>11393000</v>
      </c>
      <c r="G65" s="92" t="s">
        <v>2223</v>
      </c>
      <c r="H65" s="151">
        <v>54.18</v>
      </c>
      <c r="I65" s="152"/>
      <c r="J65" s="356" t="s">
        <v>496</v>
      </c>
      <c r="K65" s="216"/>
      <c r="L65" s="153"/>
      <c r="M65" s="160"/>
      <c r="N65" s="153"/>
      <c r="O65" s="153"/>
      <c r="P65" s="153"/>
      <c r="Q65" s="153"/>
      <c r="R65" s="153"/>
      <c r="S65" s="161"/>
    </row>
    <row r="66" spans="1:19" ht="56.25" x14ac:dyDescent="0.4">
      <c r="A66" s="114" t="s">
        <v>780</v>
      </c>
      <c r="B66" s="9" t="s">
        <v>1379</v>
      </c>
      <c r="C66" s="36">
        <v>45069</v>
      </c>
      <c r="D66" s="355" t="s">
        <v>2154</v>
      </c>
      <c r="E66" s="260">
        <v>68805000</v>
      </c>
      <c r="F66" s="260">
        <v>56500000</v>
      </c>
      <c r="G66" s="92" t="s">
        <v>563</v>
      </c>
      <c r="H66" s="151">
        <v>438.7</v>
      </c>
      <c r="I66" s="458"/>
      <c r="J66" s="242" t="s">
        <v>2176</v>
      </c>
      <c r="K66" s="216"/>
      <c r="L66" s="153"/>
      <c r="M66" s="160"/>
      <c r="N66" s="153"/>
      <c r="O66" s="153"/>
      <c r="P66" s="153"/>
      <c r="Q66" s="153"/>
      <c r="R66" s="153"/>
      <c r="S66" s="161"/>
    </row>
    <row r="67" spans="1:19" ht="24.95" customHeight="1" x14ac:dyDescent="0.4">
      <c r="A67" s="114" t="s">
        <v>826</v>
      </c>
      <c r="B67" s="9" t="s">
        <v>1379</v>
      </c>
      <c r="C67" s="36">
        <v>45062</v>
      </c>
      <c r="D67" s="355" t="s">
        <v>2142</v>
      </c>
      <c r="E67" s="260">
        <v>984000</v>
      </c>
      <c r="F67" s="260">
        <v>880000</v>
      </c>
      <c r="G67" s="92" t="s">
        <v>2137</v>
      </c>
      <c r="H67" s="151">
        <v>0.52</v>
      </c>
      <c r="I67" s="152"/>
      <c r="J67" s="356" t="s">
        <v>496</v>
      </c>
      <c r="K67" s="216"/>
      <c r="L67" s="153"/>
      <c r="M67" s="160"/>
      <c r="N67" s="153"/>
      <c r="O67" s="153"/>
      <c r="P67" s="153"/>
      <c r="Q67" s="153"/>
      <c r="R67" s="153"/>
      <c r="S67" s="161"/>
    </row>
    <row r="68" spans="1:19" ht="24.95" customHeight="1" x14ac:dyDescent="0.4">
      <c r="A68" s="114" t="s">
        <v>2147</v>
      </c>
      <c r="B68" s="9" t="s">
        <v>1379</v>
      </c>
      <c r="C68" s="36">
        <v>45062</v>
      </c>
      <c r="D68" s="355" t="s">
        <v>2148</v>
      </c>
      <c r="E68" s="260">
        <v>1951400</v>
      </c>
      <c r="F68" s="260">
        <v>1330500</v>
      </c>
      <c r="G68" s="92" t="s">
        <v>563</v>
      </c>
      <c r="H68" s="151"/>
      <c r="I68" s="152"/>
      <c r="J68" s="356" t="s">
        <v>371</v>
      </c>
      <c r="K68" s="216"/>
      <c r="L68" s="153"/>
      <c r="M68" s="160"/>
      <c r="N68" s="153"/>
      <c r="O68" s="153"/>
      <c r="P68" s="153"/>
      <c r="Q68" s="153"/>
      <c r="R68" s="153"/>
      <c r="S68" s="161"/>
    </row>
    <row r="69" spans="1:19" ht="24.95" customHeight="1" x14ac:dyDescent="0.4">
      <c r="A69" s="114" t="s">
        <v>2124</v>
      </c>
      <c r="B69" s="9" t="s">
        <v>1379</v>
      </c>
      <c r="C69" s="36">
        <v>45030</v>
      </c>
      <c r="D69" s="355" t="s">
        <v>2125</v>
      </c>
      <c r="E69" s="260">
        <v>8139000</v>
      </c>
      <c r="F69" s="260">
        <v>5198000</v>
      </c>
      <c r="G69" s="92" t="s">
        <v>563</v>
      </c>
      <c r="H69" s="151">
        <v>21.9</v>
      </c>
      <c r="I69" s="152">
        <v>15</v>
      </c>
      <c r="J69" s="356" t="s">
        <v>371</v>
      </c>
      <c r="K69" s="216"/>
      <c r="L69" s="153"/>
      <c r="M69" s="160"/>
      <c r="N69" s="153"/>
      <c r="O69" s="153"/>
      <c r="P69" s="153"/>
      <c r="Q69" s="153"/>
      <c r="R69" s="153"/>
      <c r="S69" s="161"/>
    </row>
    <row r="70" spans="1:19" ht="24.95" customHeight="1" x14ac:dyDescent="0.4">
      <c r="A70" s="114" t="s">
        <v>590</v>
      </c>
      <c r="B70" s="9" t="s">
        <v>1379</v>
      </c>
      <c r="C70" s="36">
        <v>45019</v>
      </c>
      <c r="D70" s="355" t="s">
        <v>2061</v>
      </c>
      <c r="E70" s="260"/>
      <c r="F70" s="260">
        <v>1200000</v>
      </c>
      <c r="G70" s="92" t="s">
        <v>2137</v>
      </c>
      <c r="H70" s="151">
        <v>15.2</v>
      </c>
      <c r="I70" s="152">
        <v>2</v>
      </c>
      <c r="J70" s="356" t="s">
        <v>303</v>
      </c>
      <c r="K70" s="216"/>
      <c r="L70" s="153"/>
      <c r="M70" s="160"/>
      <c r="N70" s="153"/>
      <c r="O70" s="153"/>
      <c r="P70" s="153"/>
      <c r="Q70" s="153"/>
      <c r="R70" s="153"/>
      <c r="S70" s="161"/>
    </row>
    <row r="71" spans="1:19" ht="24.95" customHeight="1" x14ac:dyDescent="0.4">
      <c r="A71" s="114" t="s">
        <v>592</v>
      </c>
      <c r="B71" s="9" t="s">
        <v>1379</v>
      </c>
      <c r="C71" s="36">
        <v>45014</v>
      </c>
      <c r="D71" s="355" t="s">
        <v>2114</v>
      </c>
      <c r="E71" s="260">
        <v>14690000</v>
      </c>
      <c r="F71" s="260">
        <v>3890000</v>
      </c>
      <c r="G71" s="92" t="s">
        <v>2248</v>
      </c>
      <c r="H71" s="151"/>
      <c r="I71" s="152"/>
      <c r="J71" s="356" t="s">
        <v>371</v>
      </c>
      <c r="K71" s="216"/>
      <c r="L71" s="153"/>
      <c r="M71" s="160"/>
      <c r="N71" s="153"/>
      <c r="O71" s="153"/>
      <c r="P71" s="153"/>
      <c r="Q71" s="153"/>
      <c r="R71" s="153"/>
      <c r="S71" s="161"/>
    </row>
    <row r="72" spans="1:19" ht="24.95" customHeight="1" x14ac:dyDescent="0.4">
      <c r="A72" s="99" t="s">
        <v>592</v>
      </c>
      <c r="B72" s="2" t="s">
        <v>1379</v>
      </c>
      <c r="C72" s="35">
        <v>45000</v>
      </c>
      <c r="D72" s="162" t="s">
        <v>2113</v>
      </c>
      <c r="E72" s="15">
        <v>22210000</v>
      </c>
      <c r="F72" s="15">
        <v>18460000</v>
      </c>
      <c r="G72" s="29" t="s">
        <v>563</v>
      </c>
      <c r="H72" s="143"/>
      <c r="I72" s="145"/>
      <c r="J72" s="354" t="s">
        <v>371</v>
      </c>
      <c r="K72" s="216"/>
      <c r="L72" s="153"/>
      <c r="M72" s="160"/>
      <c r="N72" s="153"/>
      <c r="O72" s="153"/>
      <c r="P72" s="153"/>
      <c r="Q72" s="153"/>
      <c r="R72" s="153"/>
      <c r="S72" s="161"/>
    </row>
    <row r="73" spans="1:19" ht="24.95" customHeight="1" thickBot="1" x14ac:dyDescent="0.45">
      <c r="A73" s="307" t="s">
        <v>2044</v>
      </c>
      <c r="B73" s="299" t="s">
        <v>1379</v>
      </c>
      <c r="C73" s="300">
        <v>44998</v>
      </c>
      <c r="D73" s="442" t="s">
        <v>2045</v>
      </c>
      <c r="E73" s="444">
        <v>240800000</v>
      </c>
      <c r="F73" s="444">
        <v>230000000</v>
      </c>
      <c r="G73" s="445" t="s">
        <v>2231</v>
      </c>
      <c r="H73" s="443">
        <v>1162.405</v>
      </c>
      <c r="I73" s="443"/>
      <c r="J73" s="453" t="s">
        <v>303</v>
      </c>
      <c r="K73" s="216"/>
      <c r="L73" s="153"/>
      <c r="M73" s="160"/>
      <c r="N73" s="153"/>
      <c r="O73" s="153"/>
      <c r="P73" s="153"/>
      <c r="Q73" s="153"/>
      <c r="R73" s="153"/>
      <c r="S73" s="161"/>
    </row>
    <row r="74" spans="1:19" ht="24.95" customHeight="1" thickTop="1" thickBot="1" x14ac:dyDescent="0.45">
      <c r="A74" s="330" t="s">
        <v>2040</v>
      </c>
      <c r="B74" s="710"/>
      <c r="C74" s="711"/>
      <c r="D74" s="712"/>
      <c r="E74" s="731"/>
      <c r="F74" s="732"/>
      <c r="G74" s="395"/>
      <c r="H74" s="429">
        <f>SUM(H32:H73)</f>
        <v>3895.639799999999</v>
      </c>
      <c r="I74" s="429">
        <f>SUM(I32:I73)</f>
        <v>720</v>
      </c>
      <c r="J74" s="396"/>
      <c r="K74" s="216"/>
      <c r="L74" s="153"/>
      <c r="M74" s="160"/>
      <c r="N74" s="153"/>
      <c r="O74" s="153"/>
      <c r="P74" s="153"/>
      <c r="Q74" s="153"/>
      <c r="R74" s="153"/>
      <c r="S74" s="161"/>
    </row>
    <row r="75" spans="1:19" s="121" customFormat="1" ht="64.900000000000006" customHeight="1" thickTop="1" x14ac:dyDescent="0.4">
      <c r="A75" s="114" t="s">
        <v>1381</v>
      </c>
      <c r="B75" s="9" t="s">
        <v>478</v>
      </c>
      <c r="C75" s="36">
        <v>44972</v>
      </c>
      <c r="D75" s="355" t="s">
        <v>1382</v>
      </c>
      <c r="E75" s="260">
        <v>2739000</v>
      </c>
      <c r="F75" s="260">
        <v>2360000</v>
      </c>
      <c r="G75" s="92" t="s">
        <v>2042</v>
      </c>
      <c r="H75" s="151">
        <v>7.2</v>
      </c>
      <c r="I75" s="146">
        <v>4</v>
      </c>
      <c r="J75" s="356" t="s">
        <v>371</v>
      </c>
      <c r="K75" s="215"/>
      <c r="L75" s="118"/>
      <c r="M75" s="119"/>
      <c r="N75" s="118"/>
      <c r="O75" s="118"/>
      <c r="P75" s="118"/>
      <c r="Q75" s="118"/>
      <c r="R75" s="118"/>
      <c r="S75" s="120"/>
    </row>
    <row r="76" spans="1:19" ht="64.900000000000006" customHeight="1" x14ac:dyDescent="0.4">
      <c r="A76" s="99" t="s">
        <v>796</v>
      </c>
      <c r="B76" s="2" t="s">
        <v>478</v>
      </c>
      <c r="C76" s="35">
        <v>44966</v>
      </c>
      <c r="D76" s="162" t="s">
        <v>1472</v>
      </c>
      <c r="E76" s="15"/>
      <c r="F76" s="15">
        <v>36190000</v>
      </c>
      <c r="G76" s="29" t="s">
        <v>2173</v>
      </c>
      <c r="H76" s="143"/>
      <c r="I76" s="139"/>
      <c r="J76" s="354" t="s">
        <v>325</v>
      </c>
      <c r="K76" s="216"/>
      <c r="L76" s="153"/>
      <c r="M76" s="160"/>
      <c r="N76" s="153"/>
      <c r="O76" s="153"/>
      <c r="P76" s="153"/>
      <c r="Q76" s="153"/>
      <c r="R76" s="153"/>
      <c r="S76" s="161"/>
    </row>
    <row r="77" spans="1:19" ht="71.25" customHeight="1" x14ac:dyDescent="0.4">
      <c r="A77" s="114" t="s">
        <v>590</v>
      </c>
      <c r="B77" s="9" t="s">
        <v>478</v>
      </c>
      <c r="C77" s="36">
        <v>44655</v>
      </c>
      <c r="D77" s="7" t="s">
        <v>589</v>
      </c>
      <c r="E77" s="260"/>
      <c r="F77" s="10">
        <v>4268000</v>
      </c>
      <c r="G77" s="28" t="s">
        <v>2188</v>
      </c>
      <c r="H77" s="137">
        <v>0.108</v>
      </c>
      <c r="I77" s="146">
        <v>4</v>
      </c>
      <c r="J77" s="115" t="s">
        <v>303</v>
      </c>
      <c r="K77" s="217"/>
      <c r="L77" s="7"/>
      <c r="M77" s="8"/>
      <c r="N77" s="7"/>
      <c r="O77" s="7"/>
      <c r="P77" s="8"/>
      <c r="Q77" s="8"/>
      <c r="R77" s="7"/>
      <c r="S77" s="117"/>
    </row>
    <row r="78" spans="1:19" ht="64.150000000000006" customHeight="1" x14ac:dyDescent="0.4">
      <c r="A78" s="99" t="s">
        <v>592</v>
      </c>
      <c r="B78" s="2" t="s">
        <v>478</v>
      </c>
      <c r="C78" s="35">
        <v>44636</v>
      </c>
      <c r="D78" s="3" t="s">
        <v>591</v>
      </c>
      <c r="E78" s="15">
        <v>14883000</v>
      </c>
      <c r="F78" s="4">
        <v>17750000</v>
      </c>
      <c r="G78" s="27" t="s">
        <v>386</v>
      </c>
      <c r="H78" s="122"/>
      <c r="I78" s="139"/>
      <c r="J78" s="100"/>
      <c r="K78" s="218"/>
      <c r="L78" s="3"/>
      <c r="M78" s="6"/>
      <c r="N78" s="3"/>
      <c r="O78" s="3"/>
      <c r="P78" s="6"/>
      <c r="Q78" s="6"/>
      <c r="R78" s="6"/>
      <c r="S78" s="108"/>
    </row>
    <row r="79" spans="1:19" ht="64.5" customHeight="1" x14ac:dyDescent="0.4">
      <c r="A79" s="99" t="s">
        <v>1208</v>
      </c>
      <c r="B79" s="2" t="s">
        <v>1209</v>
      </c>
      <c r="C79" s="35">
        <v>44939</v>
      </c>
      <c r="D79" s="3" t="s">
        <v>1210</v>
      </c>
      <c r="E79" s="15"/>
      <c r="F79" s="4">
        <v>1210000</v>
      </c>
      <c r="G79" s="27" t="s">
        <v>923</v>
      </c>
      <c r="H79" s="122">
        <v>10.1</v>
      </c>
      <c r="I79" s="139">
        <v>10</v>
      </c>
      <c r="J79" s="100" t="s">
        <v>489</v>
      </c>
      <c r="K79" s="218"/>
      <c r="L79" s="3"/>
      <c r="M79" s="6"/>
      <c r="N79" s="3"/>
      <c r="O79" s="3"/>
      <c r="P79" s="6"/>
      <c r="Q79" s="6"/>
      <c r="R79" s="6"/>
      <c r="S79" s="108"/>
    </row>
    <row r="80" spans="1:19" ht="64.5" customHeight="1" x14ac:dyDescent="0.4">
      <c r="A80" s="99" t="s">
        <v>911</v>
      </c>
      <c r="B80" s="2" t="s">
        <v>478</v>
      </c>
      <c r="C80" s="35">
        <v>44963</v>
      </c>
      <c r="D80" s="3" t="s">
        <v>1220</v>
      </c>
      <c r="E80" s="15"/>
      <c r="F80" s="4">
        <v>1166000</v>
      </c>
      <c r="G80" s="27" t="s">
        <v>902</v>
      </c>
      <c r="H80" s="122">
        <v>0.108</v>
      </c>
      <c r="I80" s="139"/>
      <c r="J80" s="100" t="s">
        <v>303</v>
      </c>
      <c r="K80" s="218"/>
      <c r="L80" s="3"/>
      <c r="M80" s="6"/>
      <c r="N80" s="3"/>
      <c r="O80" s="3"/>
      <c r="P80" s="6"/>
      <c r="Q80" s="6"/>
      <c r="R80" s="6"/>
      <c r="S80" s="108"/>
    </row>
    <row r="81" spans="1:19" ht="53.25" customHeight="1" x14ac:dyDescent="0.4">
      <c r="A81" s="99" t="s">
        <v>594</v>
      </c>
      <c r="B81" s="2" t="s">
        <v>478</v>
      </c>
      <c r="C81" s="35">
        <v>44634</v>
      </c>
      <c r="D81" s="3" t="s">
        <v>593</v>
      </c>
      <c r="E81" s="15">
        <v>272550000</v>
      </c>
      <c r="F81" s="4">
        <v>265000000</v>
      </c>
      <c r="G81" s="27" t="s">
        <v>386</v>
      </c>
      <c r="H81" s="122">
        <v>1407.3030000000001</v>
      </c>
      <c r="I81" s="139"/>
      <c r="J81" s="100" t="s">
        <v>303</v>
      </c>
      <c r="K81" s="218"/>
      <c r="L81" s="3"/>
      <c r="M81" s="6"/>
      <c r="N81" s="3"/>
      <c r="O81" s="3"/>
      <c r="P81" s="6"/>
      <c r="Q81" s="6"/>
      <c r="R81" s="3"/>
      <c r="S81" s="108"/>
    </row>
    <row r="82" spans="1:19" ht="62.25" customHeight="1" x14ac:dyDescent="0.4">
      <c r="A82" s="99" t="s">
        <v>590</v>
      </c>
      <c r="B82" s="2" t="s">
        <v>478</v>
      </c>
      <c r="C82" s="35">
        <v>44690</v>
      </c>
      <c r="D82" s="3" t="s">
        <v>808</v>
      </c>
      <c r="E82" s="15"/>
      <c r="F82" s="4">
        <v>1980000</v>
      </c>
      <c r="G82" s="27" t="s">
        <v>791</v>
      </c>
      <c r="H82" s="122">
        <v>14.5</v>
      </c>
      <c r="I82" s="139">
        <v>18</v>
      </c>
      <c r="J82" s="100" t="s">
        <v>303</v>
      </c>
      <c r="K82" s="218"/>
      <c r="L82" s="3"/>
      <c r="M82" s="6"/>
      <c r="N82" s="3"/>
      <c r="O82" s="3"/>
      <c r="P82" s="3"/>
      <c r="Q82" s="3"/>
      <c r="R82" s="3"/>
      <c r="S82" s="100"/>
    </row>
    <row r="83" spans="1:19" ht="62.25" customHeight="1" x14ac:dyDescent="0.4">
      <c r="A83" s="99" t="s">
        <v>753</v>
      </c>
      <c r="B83" s="2" t="s">
        <v>478</v>
      </c>
      <c r="C83" s="35">
        <v>44700</v>
      </c>
      <c r="D83" s="3" t="s">
        <v>809</v>
      </c>
      <c r="E83" s="15">
        <v>22746000</v>
      </c>
      <c r="F83" s="4">
        <v>18404000</v>
      </c>
      <c r="G83" s="27" t="s">
        <v>667</v>
      </c>
      <c r="H83" s="122">
        <v>52.45</v>
      </c>
      <c r="I83" s="139">
        <v>34</v>
      </c>
      <c r="J83" s="100" t="s">
        <v>496</v>
      </c>
      <c r="K83" s="218"/>
      <c r="L83" s="3"/>
      <c r="M83" s="6"/>
      <c r="N83" s="3"/>
      <c r="O83" s="3"/>
      <c r="P83" s="3"/>
      <c r="Q83" s="3"/>
      <c r="R83" s="3"/>
      <c r="S83" s="100"/>
    </row>
    <row r="84" spans="1:19" ht="53.25" customHeight="1" x14ac:dyDescent="0.4">
      <c r="A84" s="99" t="s">
        <v>753</v>
      </c>
      <c r="B84" s="2" t="s">
        <v>478</v>
      </c>
      <c r="C84" s="35">
        <v>44700</v>
      </c>
      <c r="D84" s="3" t="s">
        <v>756</v>
      </c>
      <c r="E84" s="15">
        <v>22912000</v>
      </c>
      <c r="F84" s="4">
        <v>18549000</v>
      </c>
      <c r="G84" s="27" t="s">
        <v>810</v>
      </c>
      <c r="H84" s="122">
        <v>50.86</v>
      </c>
      <c r="I84" s="139">
        <v>36</v>
      </c>
      <c r="J84" s="100" t="s">
        <v>496</v>
      </c>
      <c r="K84" s="218"/>
      <c r="L84" s="3"/>
      <c r="M84" s="6"/>
      <c r="N84" s="3"/>
      <c r="O84" s="3"/>
      <c r="P84" s="3"/>
      <c r="Q84" s="3"/>
      <c r="R84" s="3"/>
      <c r="S84" s="100"/>
    </row>
    <row r="85" spans="1:19" ht="53.25" customHeight="1" x14ac:dyDescent="0.4">
      <c r="A85" s="99" t="s">
        <v>753</v>
      </c>
      <c r="B85" s="2" t="s">
        <v>478</v>
      </c>
      <c r="C85" s="35">
        <v>44699</v>
      </c>
      <c r="D85" s="3" t="s">
        <v>757</v>
      </c>
      <c r="E85" s="15">
        <v>24559000</v>
      </c>
      <c r="F85" s="4">
        <v>19915000</v>
      </c>
      <c r="G85" s="27" t="s">
        <v>812</v>
      </c>
      <c r="H85" s="122">
        <v>50.08</v>
      </c>
      <c r="I85" s="139">
        <v>43</v>
      </c>
      <c r="J85" s="100" t="s">
        <v>496</v>
      </c>
      <c r="K85" s="218"/>
      <c r="L85" s="3"/>
      <c r="M85" s="6"/>
      <c r="N85" s="3"/>
      <c r="O85" s="3"/>
      <c r="P85" s="3"/>
      <c r="Q85" s="3"/>
      <c r="R85" s="3"/>
      <c r="S85" s="100"/>
    </row>
    <row r="86" spans="1:19" ht="53.25" customHeight="1" x14ac:dyDescent="0.4">
      <c r="A86" s="99" t="s">
        <v>753</v>
      </c>
      <c r="B86" s="2" t="s">
        <v>478</v>
      </c>
      <c r="C86" s="35">
        <v>44700</v>
      </c>
      <c r="D86" s="3" t="s">
        <v>759</v>
      </c>
      <c r="E86" s="15">
        <v>25164000</v>
      </c>
      <c r="F86" s="4">
        <v>20387000</v>
      </c>
      <c r="G86" s="27" t="s">
        <v>811</v>
      </c>
      <c r="H86" s="122">
        <v>56.68</v>
      </c>
      <c r="I86" s="139">
        <v>40</v>
      </c>
      <c r="J86" s="100" t="s">
        <v>496</v>
      </c>
      <c r="K86" s="218"/>
      <c r="L86" s="3"/>
      <c r="M86" s="6"/>
      <c r="N86" s="3"/>
      <c r="O86" s="3"/>
      <c r="P86" s="3"/>
      <c r="Q86" s="3"/>
      <c r="R86" s="3"/>
      <c r="S86" s="100"/>
    </row>
    <row r="87" spans="1:19" ht="53.25" customHeight="1" x14ac:dyDescent="0.4">
      <c r="A87" s="99" t="s">
        <v>752</v>
      </c>
      <c r="B87" s="2" t="s">
        <v>478</v>
      </c>
      <c r="C87" s="35">
        <v>44721</v>
      </c>
      <c r="D87" s="3" t="s">
        <v>813</v>
      </c>
      <c r="E87" s="15">
        <v>19998000</v>
      </c>
      <c r="F87" s="4">
        <v>6380000</v>
      </c>
      <c r="G87" s="27" t="s">
        <v>658</v>
      </c>
      <c r="H87" s="122">
        <v>84.7</v>
      </c>
      <c r="I87" s="139">
        <v>9</v>
      </c>
      <c r="J87" s="100" t="s">
        <v>303</v>
      </c>
      <c r="K87" s="218"/>
      <c r="L87" s="3"/>
      <c r="M87" s="6"/>
      <c r="N87" s="3"/>
      <c r="O87" s="3"/>
      <c r="P87" s="3"/>
      <c r="Q87" s="3"/>
      <c r="R87" s="3"/>
      <c r="S87" s="100"/>
    </row>
    <row r="88" spans="1:19" ht="102" customHeight="1" x14ac:dyDescent="0.4">
      <c r="A88" s="99" t="s">
        <v>814</v>
      </c>
      <c r="B88" s="2" t="s">
        <v>478</v>
      </c>
      <c r="C88" s="35">
        <v>44727</v>
      </c>
      <c r="D88" s="3" t="s">
        <v>669</v>
      </c>
      <c r="E88" s="15">
        <v>4455000</v>
      </c>
      <c r="F88" s="4">
        <v>1170000</v>
      </c>
      <c r="G88" s="27" t="s">
        <v>637</v>
      </c>
      <c r="H88" s="122">
        <v>12</v>
      </c>
      <c r="I88" s="139">
        <v>5</v>
      </c>
      <c r="J88" s="100" t="s">
        <v>489</v>
      </c>
      <c r="K88" s="218"/>
      <c r="L88" s="3"/>
      <c r="M88" s="6"/>
      <c r="N88" s="3"/>
      <c r="O88" s="3"/>
      <c r="P88" s="3"/>
      <c r="Q88" s="3"/>
      <c r="R88" s="3"/>
      <c r="S88" s="100"/>
    </row>
    <row r="89" spans="1:19" ht="114.75" customHeight="1" x14ac:dyDescent="0.4">
      <c r="A89" s="99" t="s">
        <v>815</v>
      </c>
      <c r="B89" s="2" t="s">
        <v>478</v>
      </c>
      <c r="C89" s="35">
        <v>44728</v>
      </c>
      <c r="D89" s="3" t="s">
        <v>816</v>
      </c>
      <c r="E89" s="15"/>
      <c r="F89" s="4">
        <v>1330000</v>
      </c>
      <c r="G89" s="27" t="s">
        <v>637</v>
      </c>
      <c r="H89" s="122">
        <v>4.55</v>
      </c>
      <c r="I89" s="139">
        <v>9</v>
      </c>
      <c r="J89" s="100" t="s">
        <v>489</v>
      </c>
      <c r="K89" s="218"/>
      <c r="L89" s="3"/>
      <c r="M89" s="6"/>
      <c r="N89" s="3"/>
      <c r="O89" s="3"/>
      <c r="P89" s="3"/>
      <c r="Q89" s="3"/>
      <c r="R89" s="3"/>
      <c r="S89" s="100"/>
    </row>
    <row r="90" spans="1:19" ht="53.25" customHeight="1" x14ac:dyDescent="0.4">
      <c r="A90" s="99" t="s">
        <v>749</v>
      </c>
      <c r="B90" s="2" t="s">
        <v>478</v>
      </c>
      <c r="C90" s="35">
        <v>44732</v>
      </c>
      <c r="D90" s="3" t="s">
        <v>682</v>
      </c>
      <c r="E90" s="15"/>
      <c r="F90" s="4">
        <v>5313000</v>
      </c>
      <c r="G90" s="27" t="s">
        <v>740</v>
      </c>
      <c r="H90" s="122"/>
      <c r="I90" s="145"/>
      <c r="J90" s="100" t="s">
        <v>489</v>
      </c>
      <c r="K90" s="218"/>
      <c r="L90" s="3"/>
      <c r="M90" s="6"/>
      <c r="N90" s="3"/>
      <c r="O90" s="3"/>
      <c r="P90" s="3"/>
      <c r="Q90" s="3"/>
      <c r="R90" s="3"/>
      <c r="S90" s="100"/>
    </row>
    <row r="91" spans="1:19" ht="53.25" customHeight="1" x14ac:dyDescent="0.4">
      <c r="A91" s="99" t="s">
        <v>796</v>
      </c>
      <c r="B91" s="2" t="s">
        <v>478</v>
      </c>
      <c r="C91" s="35">
        <v>44733</v>
      </c>
      <c r="D91" s="3" t="s">
        <v>682</v>
      </c>
      <c r="E91" s="15"/>
      <c r="F91" s="4" t="s">
        <v>2392</v>
      </c>
      <c r="G91" s="27" t="s">
        <v>637</v>
      </c>
      <c r="H91" s="122">
        <v>111.75</v>
      </c>
      <c r="I91" s="139">
        <v>109</v>
      </c>
      <c r="J91" s="100" t="s">
        <v>744</v>
      </c>
      <c r="K91" s="218"/>
      <c r="L91" s="3"/>
      <c r="M91" s="6"/>
      <c r="N91" s="3"/>
      <c r="O91" s="3"/>
      <c r="P91" s="3"/>
      <c r="Q91" s="3"/>
      <c r="R91" s="3"/>
      <c r="S91" s="100"/>
    </row>
    <row r="92" spans="1:19" ht="53.25" customHeight="1" x14ac:dyDescent="0.4">
      <c r="A92" s="99" t="s">
        <v>775</v>
      </c>
      <c r="B92" s="2" t="s">
        <v>478</v>
      </c>
      <c r="C92" s="35">
        <v>44735</v>
      </c>
      <c r="D92" s="3" t="s">
        <v>656</v>
      </c>
      <c r="E92" s="15"/>
      <c r="F92" s="4">
        <v>10464000</v>
      </c>
      <c r="G92" s="27" t="s">
        <v>637</v>
      </c>
      <c r="H92" s="122"/>
      <c r="I92" s="145"/>
      <c r="J92" s="100" t="s">
        <v>489</v>
      </c>
      <c r="K92" s="218"/>
      <c r="L92" s="3"/>
      <c r="M92" s="6"/>
      <c r="N92" s="3"/>
      <c r="O92" s="3"/>
      <c r="P92" s="3"/>
      <c r="Q92" s="3"/>
      <c r="R92" s="3"/>
      <c r="S92" s="100"/>
    </row>
    <row r="93" spans="1:19" ht="96" customHeight="1" x14ac:dyDescent="0.4">
      <c r="A93" s="99" t="s">
        <v>753</v>
      </c>
      <c r="B93" s="2" t="s">
        <v>478</v>
      </c>
      <c r="C93" s="35">
        <v>44740</v>
      </c>
      <c r="D93" s="3" t="s">
        <v>754</v>
      </c>
      <c r="E93" s="15">
        <v>8600000</v>
      </c>
      <c r="F93" s="4">
        <v>6894000</v>
      </c>
      <c r="G93" s="27" t="s">
        <v>755</v>
      </c>
      <c r="H93" s="122"/>
      <c r="I93" s="145"/>
      <c r="J93" s="100" t="s">
        <v>489</v>
      </c>
      <c r="K93" s="218"/>
      <c r="L93" s="3"/>
      <c r="M93" s="6"/>
      <c r="N93" s="3"/>
      <c r="O93" s="3"/>
      <c r="P93" s="3"/>
      <c r="Q93" s="3"/>
      <c r="R93" s="3"/>
      <c r="S93" s="100"/>
    </row>
    <row r="94" spans="1:19" ht="97.5" customHeight="1" x14ac:dyDescent="0.4">
      <c r="A94" s="99" t="s">
        <v>817</v>
      </c>
      <c r="B94" s="2" t="s">
        <v>478</v>
      </c>
      <c r="C94" s="35">
        <v>44740</v>
      </c>
      <c r="D94" s="3" t="s">
        <v>818</v>
      </c>
      <c r="E94" s="15">
        <v>8088000</v>
      </c>
      <c r="F94" s="4">
        <v>5000000</v>
      </c>
      <c r="G94" s="27" t="s">
        <v>637</v>
      </c>
      <c r="H94" s="122"/>
      <c r="I94" s="145"/>
      <c r="J94" s="100" t="s">
        <v>489</v>
      </c>
      <c r="K94" s="218"/>
      <c r="L94" s="3"/>
      <c r="M94" s="6"/>
      <c r="N94" s="3"/>
      <c r="O94" s="3"/>
      <c r="P94" s="3"/>
      <c r="Q94" s="3"/>
      <c r="R94" s="3"/>
      <c r="S94" s="100"/>
    </row>
    <row r="95" spans="1:19" ht="97.5" customHeight="1" x14ac:dyDescent="0.4">
      <c r="A95" s="99" t="s">
        <v>1473</v>
      </c>
      <c r="B95" s="2" t="s">
        <v>478</v>
      </c>
      <c r="C95" s="35">
        <v>44594</v>
      </c>
      <c r="D95" s="3" t="s">
        <v>809</v>
      </c>
      <c r="E95" s="15"/>
      <c r="F95" s="4" t="s">
        <v>2388</v>
      </c>
      <c r="G95" s="27"/>
      <c r="H95" s="122"/>
      <c r="I95" s="145"/>
      <c r="J95" s="100" t="s">
        <v>152</v>
      </c>
      <c r="K95" s="218"/>
      <c r="L95" s="3"/>
      <c r="M95" s="6"/>
      <c r="N95" s="3"/>
      <c r="O95" s="3"/>
      <c r="P95" s="3"/>
      <c r="Q95" s="3"/>
      <c r="R95" s="3"/>
      <c r="S95" s="100"/>
    </row>
    <row r="96" spans="1:19" ht="97.5" customHeight="1" x14ac:dyDescent="0.4">
      <c r="A96" s="99" t="s">
        <v>1473</v>
      </c>
      <c r="B96" s="2" t="s">
        <v>478</v>
      </c>
      <c r="C96" s="35">
        <v>44594</v>
      </c>
      <c r="D96" s="3" t="s">
        <v>352</v>
      </c>
      <c r="E96" s="15"/>
      <c r="F96" s="4" t="s">
        <v>2389</v>
      </c>
      <c r="G96" s="27"/>
      <c r="H96" s="122"/>
      <c r="I96" s="145"/>
      <c r="J96" s="100" t="s">
        <v>1474</v>
      </c>
      <c r="K96" s="218"/>
      <c r="L96" s="3"/>
      <c r="M96" s="6"/>
      <c r="N96" s="3"/>
      <c r="O96" s="3"/>
      <c r="P96" s="3"/>
      <c r="Q96" s="3"/>
      <c r="R96" s="3"/>
      <c r="S96" s="100"/>
    </row>
    <row r="97" spans="1:19" ht="93" customHeight="1" x14ac:dyDescent="0.4">
      <c r="A97" s="99" t="s">
        <v>592</v>
      </c>
      <c r="B97" s="2" t="s">
        <v>478</v>
      </c>
      <c r="C97" s="35">
        <v>44740</v>
      </c>
      <c r="D97" s="3" t="s">
        <v>682</v>
      </c>
      <c r="E97" s="15"/>
      <c r="F97" s="4">
        <v>19200000</v>
      </c>
      <c r="G97" s="27" t="s">
        <v>637</v>
      </c>
      <c r="H97" s="122"/>
      <c r="I97" s="145"/>
      <c r="J97" s="100" t="s">
        <v>496</v>
      </c>
      <c r="K97" s="218"/>
      <c r="L97" s="3"/>
      <c r="M97" s="6"/>
      <c r="N97" s="3"/>
      <c r="O97" s="3"/>
      <c r="P97" s="3"/>
      <c r="Q97" s="3"/>
      <c r="R97" s="3"/>
      <c r="S97" s="100"/>
    </row>
    <row r="98" spans="1:19" ht="94.5" customHeight="1" x14ac:dyDescent="0.4">
      <c r="A98" s="99" t="s">
        <v>819</v>
      </c>
      <c r="B98" s="2" t="s">
        <v>478</v>
      </c>
      <c r="C98" s="35">
        <v>44742</v>
      </c>
      <c r="D98" s="3" t="s">
        <v>682</v>
      </c>
      <c r="E98" s="15"/>
      <c r="F98" s="4">
        <v>38577000</v>
      </c>
      <c r="G98" s="27" t="s">
        <v>637</v>
      </c>
      <c r="H98" s="122">
        <v>120</v>
      </c>
      <c r="I98" s="139"/>
      <c r="J98" s="100" t="s">
        <v>744</v>
      </c>
      <c r="K98" s="218"/>
      <c r="L98" s="3"/>
      <c r="M98" s="6"/>
      <c r="N98" s="3"/>
      <c r="O98" s="3"/>
      <c r="P98" s="3"/>
      <c r="Q98" s="3"/>
      <c r="R98" s="3"/>
      <c r="S98" s="100"/>
    </row>
    <row r="99" spans="1:19" ht="53.25" customHeight="1" x14ac:dyDescent="0.4">
      <c r="A99" s="99" t="s">
        <v>820</v>
      </c>
      <c r="B99" s="2" t="s">
        <v>478</v>
      </c>
      <c r="C99" s="35">
        <v>44743</v>
      </c>
      <c r="D99" s="3" t="s">
        <v>821</v>
      </c>
      <c r="E99" s="15"/>
      <c r="F99" s="4">
        <v>26400000</v>
      </c>
      <c r="G99" s="27" t="s">
        <v>637</v>
      </c>
      <c r="H99" s="122">
        <v>200</v>
      </c>
      <c r="I99" s="145"/>
      <c r="J99" s="100" t="s">
        <v>303</v>
      </c>
      <c r="K99" s="218"/>
      <c r="L99" s="3"/>
      <c r="M99" s="6"/>
      <c r="N99" s="3"/>
      <c r="O99" s="3"/>
      <c r="P99" s="3"/>
      <c r="Q99" s="3"/>
      <c r="R99" s="3"/>
      <c r="S99" s="100"/>
    </row>
    <row r="100" spans="1:19" ht="53.25" customHeight="1" x14ac:dyDescent="0.4">
      <c r="A100" s="99" t="s">
        <v>822</v>
      </c>
      <c r="B100" s="2" t="s">
        <v>478</v>
      </c>
      <c r="C100" s="35">
        <v>44769</v>
      </c>
      <c r="D100" s="3" t="s">
        <v>669</v>
      </c>
      <c r="E100" s="15">
        <v>3825000</v>
      </c>
      <c r="F100" s="4">
        <v>2480000</v>
      </c>
      <c r="G100" s="27" t="s">
        <v>637</v>
      </c>
      <c r="H100" s="122"/>
      <c r="I100" s="145"/>
      <c r="J100" s="100" t="s">
        <v>489</v>
      </c>
      <c r="K100" s="218"/>
      <c r="L100" s="3"/>
      <c r="M100" s="6"/>
      <c r="N100" s="3"/>
      <c r="O100" s="3"/>
      <c r="P100" s="3"/>
      <c r="Q100" s="3"/>
      <c r="R100" s="3"/>
      <c r="S100" s="100"/>
    </row>
    <row r="101" spans="1:19" ht="63" customHeight="1" x14ac:dyDescent="0.4">
      <c r="A101" s="99" t="s">
        <v>764</v>
      </c>
      <c r="B101" s="2" t="s">
        <v>478</v>
      </c>
      <c r="C101" s="35">
        <v>44755</v>
      </c>
      <c r="D101" s="6" t="s">
        <v>1560</v>
      </c>
      <c r="E101" s="15"/>
      <c r="F101" s="4">
        <v>22200000</v>
      </c>
      <c r="G101" s="27" t="s">
        <v>637</v>
      </c>
      <c r="H101" s="122">
        <v>171.2</v>
      </c>
      <c r="I101" s="139">
        <v>20</v>
      </c>
      <c r="J101" s="100" t="s">
        <v>496</v>
      </c>
      <c r="K101" s="218"/>
      <c r="L101" s="3"/>
      <c r="M101" s="6"/>
      <c r="N101" s="3"/>
      <c r="O101" s="3"/>
      <c r="P101" s="3"/>
      <c r="Q101" s="3"/>
      <c r="R101" s="3"/>
      <c r="S101" s="100"/>
    </row>
    <row r="102" spans="1:19" ht="63.75" customHeight="1" x14ac:dyDescent="0.4">
      <c r="A102" s="99" t="s">
        <v>590</v>
      </c>
      <c r="B102" s="2" t="s">
        <v>478</v>
      </c>
      <c r="C102" s="35">
        <v>44733</v>
      </c>
      <c r="D102" s="3" t="s">
        <v>823</v>
      </c>
      <c r="E102" s="15"/>
      <c r="F102" s="4">
        <v>1320000</v>
      </c>
      <c r="G102" s="27" t="s">
        <v>637</v>
      </c>
      <c r="H102" s="122"/>
      <c r="I102" s="145"/>
      <c r="J102" s="100"/>
      <c r="K102" s="218"/>
      <c r="L102" s="3"/>
      <c r="M102" s="6"/>
      <c r="N102" s="3"/>
      <c r="O102" s="3"/>
      <c r="P102" s="3"/>
      <c r="Q102" s="3"/>
      <c r="R102" s="3"/>
      <c r="S102" s="100"/>
    </row>
    <row r="103" spans="1:19" ht="131.25" customHeight="1" x14ac:dyDescent="0.4">
      <c r="A103" s="99" t="s">
        <v>824</v>
      </c>
      <c r="B103" s="2" t="s">
        <v>478</v>
      </c>
      <c r="C103" s="35">
        <v>44771</v>
      </c>
      <c r="D103" s="3" t="s">
        <v>825</v>
      </c>
      <c r="E103" s="15"/>
      <c r="F103" s="4">
        <v>2695000</v>
      </c>
      <c r="G103" s="27" t="s">
        <v>637</v>
      </c>
      <c r="H103" s="122">
        <v>19</v>
      </c>
      <c r="I103" s="139">
        <v>26</v>
      </c>
      <c r="J103" s="100" t="s">
        <v>489</v>
      </c>
      <c r="K103" s="218"/>
      <c r="L103" s="3"/>
      <c r="M103" s="6"/>
      <c r="N103" s="3"/>
      <c r="O103" s="3"/>
      <c r="P103" s="3"/>
      <c r="Q103" s="3"/>
      <c r="R103" s="3"/>
      <c r="S103" s="100"/>
    </row>
    <row r="104" spans="1:19" ht="131.25" customHeight="1" x14ac:dyDescent="0.4">
      <c r="A104" s="99" t="s">
        <v>763</v>
      </c>
      <c r="B104" s="2" t="s">
        <v>478</v>
      </c>
      <c r="C104" s="35">
        <v>44783</v>
      </c>
      <c r="D104" s="3" t="s">
        <v>669</v>
      </c>
      <c r="E104" s="15">
        <v>17110000</v>
      </c>
      <c r="F104" s="4">
        <v>13850000</v>
      </c>
      <c r="G104" s="27" t="s">
        <v>637</v>
      </c>
      <c r="H104" s="122">
        <v>83.5</v>
      </c>
      <c r="I104" s="139">
        <v>8</v>
      </c>
      <c r="J104" s="100" t="s">
        <v>496</v>
      </c>
      <c r="K104" s="218"/>
      <c r="L104" s="3"/>
      <c r="M104" s="6"/>
      <c r="N104" s="3"/>
      <c r="O104" s="3"/>
      <c r="P104" s="3"/>
      <c r="Q104" s="3"/>
      <c r="R104" s="3"/>
      <c r="S104" s="100"/>
    </row>
    <row r="105" spans="1:19" ht="101.25" customHeight="1" x14ac:dyDescent="0.4">
      <c r="A105" s="99" t="s">
        <v>782</v>
      </c>
      <c r="B105" s="2" t="s">
        <v>478</v>
      </c>
      <c r="C105" s="35">
        <v>44797</v>
      </c>
      <c r="D105" s="3" t="s">
        <v>669</v>
      </c>
      <c r="E105" s="15">
        <v>2671000</v>
      </c>
      <c r="F105" s="4">
        <v>1827100</v>
      </c>
      <c r="G105" s="27" t="s">
        <v>637</v>
      </c>
      <c r="H105" s="122">
        <v>4.4000000000000004</v>
      </c>
      <c r="I105" s="145">
        <v>2</v>
      </c>
      <c r="J105" s="100" t="s">
        <v>496</v>
      </c>
      <c r="K105" s="218"/>
      <c r="L105" s="3"/>
      <c r="M105" s="6"/>
      <c r="N105" s="3"/>
      <c r="O105" s="3"/>
      <c r="P105" s="3"/>
      <c r="Q105" s="3"/>
      <c r="R105" s="3"/>
      <c r="S105" s="100"/>
    </row>
    <row r="106" spans="1:19" ht="91.5" customHeight="1" x14ac:dyDescent="0.4">
      <c r="A106" s="99" t="s">
        <v>826</v>
      </c>
      <c r="B106" s="2" t="s">
        <v>478</v>
      </c>
      <c r="C106" s="35">
        <v>44796</v>
      </c>
      <c r="D106" s="3" t="s">
        <v>827</v>
      </c>
      <c r="E106" s="15">
        <v>940000</v>
      </c>
      <c r="F106" s="4">
        <v>940000</v>
      </c>
      <c r="G106" s="27" t="s">
        <v>637</v>
      </c>
      <c r="H106" s="122">
        <v>1.44</v>
      </c>
      <c r="I106" s="139">
        <v>10</v>
      </c>
      <c r="J106" s="100" t="s">
        <v>496</v>
      </c>
      <c r="K106" s="218"/>
      <c r="L106" s="3"/>
      <c r="M106" s="6"/>
      <c r="N106" s="3"/>
      <c r="O106" s="3"/>
      <c r="P106" s="3"/>
      <c r="Q106" s="3"/>
      <c r="R106" s="3"/>
      <c r="S106" s="100"/>
    </row>
    <row r="107" spans="1:19" ht="35.1" customHeight="1" x14ac:dyDescent="0.4">
      <c r="A107" s="99" t="s">
        <v>828</v>
      </c>
      <c r="B107" s="2" t="s">
        <v>478</v>
      </c>
      <c r="C107" s="35">
        <v>44798</v>
      </c>
      <c r="D107" s="3" t="s">
        <v>829</v>
      </c>
      <c r="E107" s="15">
        <v>17400000</v>
      </c>
      <c r="F107" s="4">
        <v>15200000</v>
      </c>
      <c r="G107" s="27" t="s">
        <v>637</v>
      </c>
      <c r="H107" s="122">
        <v>145</v>
      </c>
      <c r="I107" s="139">
        <v>1</v>
      </c>
      <c r="J107" s="100" t="s">
        <v>496</v>
      </c>
      <c r="K107" s="218"/>
      <c r="L107" s="3"/>
      <c r="M107" s="6"/>
      <c r="N107" s="3"/>
      <c r="O107" s="3"/>
      <c r="P107" s="3"/>
      <c r="Q107" s="3"/>
      <c r="R107" s="3"/>
      <c r="S107" s="100"/>
    </row>
    <row r="108" spans="1:19" ht="35.1" customHeight="1" x14ac:dyDescent="0.4">
      <c r="A108" s="99" t="s">
        <v>830</v>
      </c>
      <c r="B108" s="2" t="s">
        <v>478</v>
      </c>
      <c r="C108" s="35">
        <v>44805</v>
      </c>
      <c r="D108" s="3" t="s">
        <v>831</v>
      </c>
      <c r="E108" s="15"/>
      <c r="F108" s="4">
        <v>1940000</v>
      </c>
      <c r="G108" s="27" t="s">
        <v>740</v>
      </c>
      <c r="H108" s="122"/>
      <c r="I108" s="145"/>
      <c r="J108" s="100" t="s">
        <v>489</v>
      </c>
      <c r="K108" s="218"/>
      <c r="L108" s="3"/>
      <c r="M108" s="6"/>
      <c r="N108" s="3"/>
      <c r="O108" s="3"/>
      <c r="P108" s="3"/>
      <c r="Q108" s="3"/>
      <c r="R108" s="3"/>
      <c r="S108" s="100"/>
    </row>
    <row r="109" spans="1:19" ht="55.5" customHeight="1" x14ac:dyDescent="0.4">
      <c r="A109" s="99" t="s">
        <v>832</v>
      </c>
      <c r="B109" s="2" t="s">
        <v>478</v>
      </c>
      <c r="C109" s="35">
        <v>44805</v>
      </c>
      <c r="D109" s="3" t="s">
        <v>833</v>
      </c>
      <c r="E109" s="15"/>
      <c r="F109" s="4" t="s">
        <v>2388</v>
      </c>
      <c r="G109" s="27"/>
      <c r="H109" s="122">
        <v>51.74</v>
      </c>
      <c r="I109" s="139"/>
      <c r="J109" s="100" t="s">
        <v>744</v>
      </c>
      <c r="K109" s="218"/>
      <c r="L109" s="3"/>
      <c r="M109" s="6"/>
      <c r="N109" s="3"/>
      <c r="O109" s="3"/>
      <c r="P109" s="3"/>
      <c r="Q109" s="3"/>
      <c r="R109" s="3"/>
      <c r="S109" s="100"/>
    </row>
    <row r="110" spans="1:19" ht="63" customHeight="1" x14ac:dyDescent="0.4">
      <c r="A110" s="99" t="s">
        <v>590</v>
      </c>
      <c r="B110" s="2" t="s">
        <v>478</v>
      </c>
      <c r="C110" s="35">
        <v>44607</v>
      </c>
      <c r="D110" s="3" t="s">
        <v>595</v>
      </c>
      <c r="E110" s="15"/>
      <c r="F110" s="4">
        <v>26400000</v>
      </c>
      <c r="G110" s="27" t="s">
        <v>386</v>
      </c>
      <c r="H110" s="122"/>
      <c r="I110" s="145"/>
      <c r="J110" s="100"/>
      <c r="K110" s="218"/>
      <c r="L110" s="3"/>
      <c r="M110" s="6"/>
      <c r="N110" s="3"/>
      <c r="O110" s="3"/>
      <c r="P110" s="3"/>
      <c r="Q110" s="3"/>
      <c r="R110" s="3"/>
      <c r="S110" s="100"/>
    </row>
    <row r="111" spans="1:19" s="16" customFormat="1" ht="63" customHeight="1" x14ac:dyDescent="0.4">
      <c r="A111" s="99" t="s">
        <v>944</v>
      </c>
      <c r="B111" s="2" t="s">
        <v>478</v>
      </c>
      <c r="C111" s="35">
        <v>44699</v>
      </c>
      <c r="D111" s="3" t="s">
        <v>943</v>
      </c>
      <c r="E111" s="15">
        <v>11627000</v>
      </c>
      <c r="F111" s="4">
        <v>9350000</v>
      </c>
      <c r="G111" s="27" t="s">
        <v>540</v>
      </c>
      <c r="H111" s="122">
        <v>25.7</v>
      </c>
      <c r="I111" s="139">
        <v>20</v>
      </c>
      <c r="J111" s="100" t="s">
        <v>32</v>
      </c>
      <c r="K111" s="218"/>
      <c r="L111" s="3"/>
      <c r="M111" s="6"/>
      <c r="N111" s="3"/>
      <c r="O111" s="3"/>
      <c r="P111" s="3"/>
      <c r="Q111" s="3"/>
      <c r="R111" s="3"/>
      <c r="S111" s="100"/>
    </row>
    <row r="112" spans="1:19" s="16" customFormat="1" ht="63" customHeight="1" x14ac:dyDescent="0.4">
      <c r="A112" s="99" t="s">
        <v>907</v>
      </c>
      <c r="B112" s="2" t="s">
        <v>478</v>
      </c>
      <c r="C112" s="35">
        <v>44705</v>
      </c>
      <c r="D112" s="3" t="s">
        <v>945</v>
      </c>
      <c r="E112" s="15"/>
      <c r="F112" s="4">
        <v>52000000</v>
      </c>
      <c r="G112" s="27" t="s">
        <v>556</v>
      </c>
      <c r="H112" s="122">
        <v>426.3</v>
      </c>
      <c r="I112" s="139"/>
      <c r="J112" s="219" t="s">
        <v>32</v>
      </c>
      <c r="K112" s="218"/>
      <c r="L112" s="3"/>
      <c r="M112" s="6"/>
      <c r="N112" s="3"/>
      <c r="O112" s="3"/>
      <c r="P112" s="3"/>
      <c r="Q112" s="3"/>
      <c r="R112" s="3"/>
      <c r="S112" s="100"/>
    </row>
    <row r="113" spans="1:19" s="16" customFormat="1" ht="63" customHeight="1" x14ac:dyDescent="0.4">
      <c r="A113" s="99" t="s">
        <v>946</v>
      </c>
      <c r="B113" s="2" t="s">
        <v>478</v>
      </c>
      <c r="C113" s="35">
        <v>44774</v>
      </c>
      <c r="D113" s="3" t="s">
        <v>682</v>
      </c>
      <c r="E113" s="15"/>
      <c r="F113" s="4" t="s">
        <v>2388</v>
      </c>
      <c r="G113" s="27"/>
      <c r="H113" s="122">
        <v>229</v>
      </c>
      <c r="I113" s="139">
        <v>100</v>
      </c>
      <c r="J113" s="220" t="s">
        <v>942</v>
      </c>
      <c r="K113" s="218"/>
      <c r="L113" s="3"/>
      <c r="M113" s="6"/>
      <c r="N113" s="3"/>
      <c r="O113" s="3"/>
      <c r="P113" s="3"/>
      <c r="Q113" s="3"/>
      <c r="R113" s="3"/>
      <c r="S113" s="100"/>
    </row>
    <row r="114" spans="1:19" s="16" customFormat="1" ht="63" customHeight="1" x14ac:dyDescent="0.4">
      <c r="A114" s="99" t="s">
        <v>947</v>
      </c>
      <c r="B114" s="2" t="s">
        <v>478</v>
      </c>
      <c r="C114" s="35">
        <v>44816</v>
      </c>
      <c r="D114" s="3" t="s">
        <v>940</v>
      </c>
      <c r="E114" s="15"/>
      <c r="F114" s="4">
        <v>7550000</v>
      </c>
      <c r="G114" s="27" t="s">
        <v>556</v>
      </c>
      <c r="H114" s="122"/>
      <c r="I114" s="145"/>
      <c r="J114" s="100" t="s">
        <v>32</v>
      </c>
      <c r="K114" s="218"/>
      <c r="L114" s="3"/>
      <c r="M114" s="6"/>
      <c r="N114" s="3"/>
      <c r="O114" s="3"/>
      <c r="P114" s="3"/>
      <c r="Q114" s="3"/>
      <c r="R114" s="3"/>
      <c r="S114" s="100"/>
    </row>
    <row r="115" spans="1:19" ht="35.1" customHeight="1" x14ac:dyDescent="0.4">
      <c r="A115" s="99" t="s">
        <v>948</v>
      </c>
      <c r="B115" s="2" t="s">
        <v>478</v>
      </c>
      <c r="C115" s="35">
        <v>44825</v>
      </c>
      <c r="D115" s="3" t="s">
        <v>949</v>
      </c>
      <c r="E115" s="15">
        <v>2160000</v>
      </c>
      <c r="F115" s="4">
        <v>1351000</v>
      </c>
      <c r="G115" s="27" t="s">
        <v>556</v>
      </c>
      <c r="H115" s="122"/>
      <c r="I115" s="145"/>
      <c r="J115" s="100" t="s">
        <v>32</v>
      </c>
      <c r="K115" s="218"/>
      <c r="L115" s="3"/>
      <c r="M115" s="6"/>
      <c r="N115" s="3"/>
      <c r="O115" s="3"/>
      <c r="P115" s="3"/>
      <c r="Q115" s="3"/>
      <c r="R115" s="3"/>
      <c r="S115" s="100"/>
    </row>
    <row r="116" spans="1:19" ht="35.1" customHeight="1" x14ac:dyDescent="0.4">
      <c r="A116" s="99" t="s">
        <v>590</v>
      </c>
      <c r="B116" s="2" t="s">
        <v>478</v>
      </c>
      <c r="C116" s="35">
        <v>44831</v>
      </c>
      <c r="D116" s="3" t="s">
        <v>2391</v>
      </c>
      <c r="E116" s="15"/>
      <c r="F116" s="4">
        <v>21747000</v>
      </c>
      <c r="G116" s="27" t="s">
        <v>951</v>
      </c>
      <c r="H116" s="122"/>
      <c r="I116" s="145"/>
      <c r="J116" s="100" t="s">
        <v>191</v>
      </c>
      <c r="K116" s="218"/>
      <c r="L116" s="3"/>
      <c r="M116" s="6"/>
      <c r="N116" s="3"/>
      <c r="O116" s="3"/>
      <c r="P116" s="3"/>
      <c r="Q116" s="3"/>
      <c r="R116" s="3"/>
      <c r="S116" s="100"/>
    </row>
    <row r="117" spans="1:19" ht="35.1" customHeight="1" x14ac:dyDescent="0.4">
      <c r="A117" s="99" t="s">
        <v>952</v>
      </c>
      <c r="B117" s="2" t="s">
        <v>478</v>
      </c>
      <c r="C117" s="35">
        <v>44813</v>
      </c>
      <c r="D117" s="3" t="s">
        <v>2390</v>
      </c>
      <c r="E117" s="15"/>
      <c r="F117" s="4">
        <v>9680000</v>
      </c>
      <c r="G117" s="27" t="s">
        <v>2010</v>
      </c>
      <c r="H117" s="122"/>
      <c r="I117" s="145"/>
      <c r="J117" s="100" t="s">
        <v>49</v>
      </c>
      <c r="K117" s="218"/>
      <c r="L117" s="3"/>
      <c r="M117" s="6"/>
      <c r="N117" s="3"/>
      <c r="O117" s="3"/>
      <c r="P117" s="3"/>
      <c r="Q117" s="3"/>
      <c r="R117" s="3"/>
      <c r="S117" s="100"/>
    </row>
    <row r="118" spans="1:19" ht="35.1" customHeight="1" x14ac:dyDescent="0.4">
      <c r="A118" s="99" t="s">
        <v>953</v>
      </c>
      <c r="B118" s="2" t="s">
        <v>478</v>
      </c>
      <c r="C118" s="35">
        <v>44837</v>
      </c>
      <c r="D118" s="3" t="s">
        <v>954</v>
      </c>
      <c r="E118" s="15">
        <v>11620000</v>
      </c>
      <c r="F118" s="4">
        <v>9410000</v>
      </c>
      <c r="G118" s="27" t="s">
        <v>556</v>
      </c>
      <c r="H118" s="122">
        <v>35.200000000000003</v>
      </c>
      <c r="I118" s="145">
        <v>14</v>
      </c>
      <c r="J118" s="100" t="s">
        <v>32</v>
      </c>
      <c r="K118" s="218"/>
      <c r="L118" s="3"/>
      <c r="M118" s="6"/>
      <c r="N118" s="3"/>
      <c r="O118" s="3"/>
      <c r="P118" s="3"/>
      <c r="Q118" s="3"/>
      <c r="R118" s="3"/>
      <c r="S118" s="100"/>
    </row>
    <row r="119" spans="1:19" ht="35.1" customHeight="1" x14ac:dyDescent="0.4">
      <c r="A119" s="99" t="s">
        <v>950</v>
      </c>
      <c r="B119" s="2" t="s">
        <v>478</v>
      </c>
      <c r="C119" s="35">
        <v>44838</v>
      </c>
      <c r="D119" s="3" t="s">
        <v>955</v>
      </c>
      <c r="E119" s="15"/>
      <c r="F119" s="4">
        <v>44660000</v>
      </c>
      <c r="G119" s="27" t="s">
        <v>556</v>
      </c>
      <c r="H119" s="122">
        <v>770</v>
      </c>
      <c r="I119" s="145">
        <v>580</v>
      </c>
      <c r="J119" s="100" t="s">
        <v>191</v>
      </c>
      <c r="K119" s="218"/>
      <c r="L119" s="3"/>
      <c r="M119" s="6"/>
      <c r="N119" s="3"/>
      <c r="O119" s="3"/>
      <c r="P119" s="3"/>
      <c r="Q119" s="3"/>
      <c r="R119" s="3"/>
      <c r="S119" s="100"/>
    </row>
    <row r="120" spans="1:19" ht="35.1" customHeight="1" x14ac:dyDescent="0.4">
      <c r="A120" s="99" t="s">
        <v>950</v>
      </c>
      <c r="B120" s="2" t="s">
        <v>478</v>
      </c>
      <c r="C120" s="35">
        <v>44872</v>
      </c>
      <c r="D120" s="3" t="s">
        <v>956</v>
      </c>
      <c r="E120" s="15"/>
      <c r="F120" s="4">
        <v>547800</v>
      </c>
      <c r="G120" s="27" t="s">
        <v>556</v>
      </c>
      <c r="H120" s="122"/>
      <c r="I120" s="145">
        <v>4</v>
      </c>
      <c r="J120" s="100" t="s">
        <v>191</v>
      </c>
      <c r="K120" s="218"/>
      <c r="L120" s="3"/>
      <c r="M120" s="6"/>
      <c r="N120" s="3"/>
      <c r="O120" s="3"/>
      <c r="P120" s="3"/>
      <c r="Q120" s="3"/>
      <c r="R120" s="3"/>
      <c r="S120" s="100"/>
    </row>
    <row r="121" spans="1:19" ht="35.1" customHeight="1" x14ac:dyDescent="0.4">
      <c r="A121" s="99" t="s">
        <v>952</v>
      </c>
      <c r="B121" s="2" t="s">
        <v>935</v>
      </c>
      <c r="C121" s="35">
        <v>44853</v>
      </c>
      <c r="D121" s="3" t="s">
        <v>1219</v>
      </c>
      <c r="E121" s="15">
        <v>9251000</v>
      </c>
      <c r="F121" s="4">
        <v>6757000</v>
      </c>
      <c r="G121" s="27" t="s">
        <v>556</v>
      </c>
      <c r="H121" s="122"/>
      <c r="I121" s="145"/>
      <c r="J121" s="219" t="s">
        <v>49</v>
      </c>
      <c r="K121" s="218"/>
      <c r="L121" s="3"/>
      <c r="M121" s="6"/>
      <c r="N121" s="3"/>
      <c r="O121" s="3"/>
      <c r="P121" s="3"/>
      <c r="Q121" s="3"/>
      <c r="R121" s="3"/>
      <c r="S121" s="100"/>
    </row>
    <row r="122" spans="1:19" ht="35.1" customHeight="1" x14ac:dyDescent="0.4">
      <c r="A122" s="99" t="s">
        <v>957</v>
      </c>
      <c r="B122" s="2" t="s">
        <v>478</v>
      </c>
      <c r="C122" s="35">
        <v>44879</v>
      </c>
      <c r="D122" s="3" t="s">
        <v>31</v>
      </c>
      <c r="E122" s="15">
        <v>4960000</v>
      </c>
      <c r="F122" s="4">
        <v>4216000</v>
      </c>
      <c r="G122" s="27" t="s">
        <v>958</v>
      </c>
      <c r="H122" s="122">
        <v>10</v>
      </c>
      <c r="I122" s="139">
        <v>10</v>
      </c>
      <c r="J122" s="219" t="s">
        <v>49</v>
      </c>
      <c r="K122" s="218"/>
      <c r="L122" s="3"/>
      <c r="M122" s="6"/>
      <c r="N122" s="3"/>
      <c r="O122" s="3"/>
      <c r="P122" s="3"/>
      <c r="Q122" s="3"/>
      <c r="R122" s="3"/>
      <c r="S122" s="100"/>
    </row>
    <row r="123" spans="1:19" ht="35.1" customHeight="1" x14ac:dyDescent="0.4">
      <c r="A123" s="99" t="s">
        <v>293</v>
      </c>
      <c r="B123" s="2" t="s">
        <v>478</v>
      </c>
      <c r="C123" s="35">
        <v>44897</v>
      </c>
      <c r="D123" s="3" t="s">
        <v>959</v>
      </c>
      <c r="E123" s="15">
        <v>6564000</v>
      </c>
      <c r="F123" s="4">
        <v>5235000</v>
      </c>
      <c r="G123" s="27" t="s">
        <v>960</v>
      </c>
      <c r="H123" s="122"/>
      <c r="I123" s="145"/>
      <c r="J123" s="100" t="s">
        <v>49</v>
      </c>
      <c r="K123" s="218"/>
      <c r="L123" s="3"/>
      <c r="M123" s="6"/>
      <c r="N123" s="3"/>
      <c r="O123" s="3"/>
      <c r="P123" s="3"/>
      <c r="Q123" s="3"/>
      <c r="R123" s="3"/>
      <c r="S123" s="100"/>
    </row>
    <row r="124" spans="1:19" ht="35.1" customHeight="1" x14ac:dyDescent="0.4">
      <c r="A124" s="99" t="s">
        <v>961</v>
      </c>
      <c r="B124" s="2" t="s">
        <v>478</v>
      </c>
      <c r="C124" s="35">
        <v>44901</v>
      </c>
      <c r="D124" s="3" t="s">
        <v>962</v>
      </c>
      <c r="E124" s="15">
        <v>1948000</v>
      </c>
      <c r="F124" s="4">
        <v>1220000</v>
      </c>
      <c r="G124" s="27" t="s">
        <v>556</v>
      </c>
      <c r="H124" s="122"/>
      <c r="I124" s="145"/>
      <c r="J124" s="100" t="s">
        <v>49</v>
      </c>
      <c r="K124" s="218"/>
      <c r="L124" s="3"/>
      <c r="M124" s="6"/>
      <c r="N124" s="3"/>
      <c r="O124" s="3"/>
      <c r="P124" s="3"/>
      <c r="Q124" s="3"/>
      <c r="R124" s="3"/>
      <c r="S124" s="100"/>
    </row>
    <row r="125" spans="1:19" ht="35.1" customHeight="1" x14ac:dyDescent="0.4">
      <c r="A125" s="99" t="s">
        <v>963</v>
      </c>
      <c r="B125" s="2" t="s">
        <v>478</v>
      </c>
      <c r="C125" s="35">
        <v>44904</v>
      </c>
      <c r="D125" s="3" t="s">
        <v>964</v>
      </c>
      <c r="E125" s="15">
        <v>4700000</v>
      </c>
      <c r="F125" s="4">
        <v>4400000</v>
      </c>
      <c r="G125" s="27" t="s">
        <v>965</v>
      </c>
      <c r="H125" s="122"/>
      <c r="I125" s="145"/>
      <c r="J125" s="100" t="s">
        <v>49</v>
      </c>
      <c r="K125" s="218"/>
      <c r="L125" s="3"/>
      <c r="M125" s="6"/>
      <c r="N125" s="3"/>
      <c r="O125" s="3"/>
      <c r="P125" s="3"/>
      <c r="Q125" s="3"/>
      <c r="R125" s="3"/>
      <c r="S125" s="100"/>
    </row>
    <row r="126" spans="1:19" ht="35.1" customHeight="1" x14ac:dyDescent="0.4">
      <c r="A126" s="105" t="s">
        <v>1105</v>
      </c>
      <c r="B126" s="2" t="s">
        <v>478</v>
      </c>
      <c r="C126" s="35">
        <v>44713</v>
      </c>
      <c r="D126" s="6" t="s">
        <v>2393</v>
      </c>
      <c r="E126" s="15"/>
      <c r="F126" s="4" t="s">
        <v>2388</v>
      </c>
      <c r="G126" s="27"/>
      <c r="H126" s="122"/>
      <c r="I126" s="145"/>
      <c r="J126" s="100" t="s">
        <v>496</v>
      </c>
      <c r="K126" s="218"/>
      <c r="L126" s="3"/>
      <c r="M126" s="6"/>
      <c r="N126" s="3"/>
      <c r="O126" s="3"/>
      <c r="P126" s="3"/>
      <c r="Q126" s="3"/>
      <c r="R126" s="3"/>
      <c r="S126" s="100"/>
    </row>
    <row r="127" spans="1:19" ht="35.1" customHeight="1" x14ac:dyDescent="0.4">
      <c r="A127" s="99" t="s">
        <v>1666</v>
      </c>
      <c r="B127" s="2" t="s">
        <v>478</v>
      </c>
      <c r="C127" s="35">
        <v>44874</v>
      </c>
      <c r="D127" s="3" t="s">
        <v>2394</v>
      </c>
      <c r="E127" s="15"/>
      <c r="F127" s="4" t="s">
        <v>2395</v>
      </c>
      <c r="G127" s="29"/>
      <c r="H127" s="143">
        <v>4.47</v>
      </c>
      <c r="I127" s="145"/>
      <c r="J127" s="100" t="s">
        <v>303</v>
      </c>
      <c r="K127" s="218"/>
      <c r="L127" s="6"/>
      <c r="M127" s="40"/>
      <c r="N127" s="3"/>
      <c r="O127" s="3"/>
      <c r="P127" s="40"/>
      <c r="Q127" s="40"/>
      <c r="R127" s="3"/>
      <c r="S127" s="101"/>
    </row>
    <row r="128" spans="1:19" ht="35.1" customHeight="1" x14ac:dyDescent="0.4">
      <c r="A128" s="99" t="s">
        <v>592</v>
      </c>
      <c r="B128" s="2" t="s">
        <v>478</v>
      </c>
      <c r="C128" s="35">
        <v>44623</v>
      </c>
      <c r="D128" s="3" t="s">
        <v>1510</v>
      </c>
      <c r="E128" s="15"/>
      <c r="F128" s="4">
        <v>1430000</v>
      </c>
      <c r="G128" s="30" t="s">
        <v>1478</v>
      </c>
      <c r="H128" s="142"/>
      <c r="I128" s="139"/>
      <c r="J128" s="100" t="s">
        <v>371</v>
      </c>
      <c r="K128" s="218"/>
      <c r="L128" s="6"/>
      <c r="M128" s="40"/>
      <c r="N128" s="3"/>
      <c r="O128" s="3"/>
      <c r="P128" s="40"/>
      <c r="Q128" s="40"/>
      <c r="R128" s="3"/>
      <c r="S128" s="101"/>
    </row>
    <row r="129" spans="1:19" ht="35.1" customHeight="1" x14ac:dyDescent="0.4">
      <c r="A129" s="99" t="s">
        <v>592</v>
      </c>
      <c r="B129" s="2" t="s">
        <v>478</v>
      </c>
      <c r="C129" s="35">
        <v>44824</v>
      </c>
      <c r="D129" s="3" t="s">
        <v>1511</v>
      </c>
      <c r="E129" s="15">
        <v>2770000</v>
      </c>
      <c r="F129" s="4">
        <v>1001000</v>
      </c>
      <c r="G129" s="30" t="s">
        <v>1478</v>
      </c>
      <c r="H129" s="142"/>
      <c r="I129" s="139"/>
      <c r="J129" s="100" t="s">
        <v>371</v>
      </c>
      <c r="K129" s="218"/>
      <c r="L129" s="6"/>
      <c r="M129" s="40"/>
      <c r="N129" s="3"/>
      <c r="O129" s="3"/>
      <c r="P129" s="40"/>
      <c r="Q129" s="40"/>
      <c r="R129" s="3"/>
      <c r="S129" s="101"/>
    </row>
    <row r="130" spans="1:19" ht="35.1" customHeight="1" x14ac:dyDescent="0.4">
      <c r="A130" s="99" t="s">
        <v>778</v>
      </c>
      <c r="B130" s="2" t="s">
        <v>478</v>
      </c>
      <c r="C130" s="35">
        <v>44861</v>
      </c>
      <c r="D130" s="3" t="s">
        <v>1696</v>
      </c>
      <c r="E130" s="15">
        <v>9774600</v>
      </c>
      <c r="F130" s="15">
        <v>2468000</v>
      </c>
      <c r="G130" s="27" t="s">
        <v>637</v>
      </c>
      <c r="H130" s="122"/>
      <c r="I130" s="139"/>
      <c r="J130" s="100" t="s">
        <v>887</v>
      </c>
      <c r="K130" s="218"/>
      <c r="L130" s="6"/>
      <c r="M130" s="6"/>
      <c r="N130" s="3"/>
      <c r="O130" s="3"/>
      <c r="P130" s="6"/>
      <c r="Q130" s="6"/>
      <c r="R130" s="6"/>
      <c r="S130" s="108"/>
    </row>
    <row r="131" spans="1:19" ht="35.1" customHeight="1" x14ac:dyDescent="0.4">
      <c r="A131" s="99" t="s">
        <v>1704</v>
      </c>
      <c r="B131" s="2" t="s">
        <v>478</v>
      </c>
      <c r="C131" s="35">
        <v>44863</v>
      </c>
      <c r="D131" s="3" t="s">
        <v>1705</v>
      </c>
      <c r="E131" s="15"/>
      <c r="F131" s="4">
        <v>670000</v>
      </c>
      <c r="G131" s="27" t="s">
        <v>516</v>
      </c>
      <c r="H131" s="122"/>
      <c r="I131" s="139"/>
      <c r="J131" s="100" t="s">
        <v>795</v>
      </c>
      <c r="K131" s="221"/>
      <c r="L131" s="45"/>
      <c r="M131" s="47"/>
      <c r="N131" s="45"/>
      <c r="O131" s="45"/>
      <c r="P131" s="47"/>
      <c r="Q131" s="47"/>
      <c r="R131" s="47"/>
      <c r="S131" s="110"/>
    </row>
    <row r="132" spans="1:19" x14ac:dyDescent="0.4">
      <c r="A132" s="99" t="s">
        <v>1704</v>
      </c>
      <c r="B132" s="2" t="s">
        <v>478</v>
      </c>
      <c r="C132" s="35">
        <v>44826</v>
      </c>
      <c r="D132" s="3" t="s">
        <v>1706</v>
      </c>
      <c r="E132" s="15"/>
      <c r="F132" s="4">
        <v>1181000</v>
      </c>
      <c r="G132" s="27" t="s">
        <v>516</v>
      </c>
      <c r="H132" s="122"/>
      <c r="I132" s="139"/>
      <c r="J132" s="100" t="s">
        <v>371</v>
      </c>
      <c r="K132" s="221"/>
      <c r="L132" s="45"/>
      <c r="M132" s="47"/>
      <c r="N132" s="45"/>
      <c r="O132" s="45"/>
      <c r="P132" s="47"/>
      <c r="Q132" s="47"/>
      <c r="R132" s="47"/>
      <c r="S132" s="110"/>
    </row>
    <row r="133" spans="1:19" ht="35.1" customHeight="1" thickBot="1" x14ac:dyDescent="0.45">
      <c r="A133" s="185" t="s">
        <v>788</v>
      </c>
      <c r="B133" s="186" t="s">
        <v>478</v>
      </c>
      <c r="C133" s="187">
        <v>44869</v>
      </c>
      <c r="D133" s="253" t="s">
        <v>0</v>
      </c>
      <c r="E133" s="259">
        <v>2810000</v>
      </c>
      <c r="F133" s="189">
        <v>2240000</v>
      </c>
      <c r="G133" s="190" t="s">
        <v>556</v>
      </c>
      <c r="H133" s="251">
        <v>9</v>
      </c>
      <c r="I133" s="258"/>
      <c r="J133" s="276" t="s">
        <v>489</v>
      </c>
      <c r="K133" s="218"/>
      <c r="L133" s="40"/>
      <c r="M133" s="40"/>
      <c r="N133" s="3"/>
      <c r="O133" s="3"/>
      <c r="P133" s="40"/>
      <c r="Q133" s="40"/>
      <c r="R133" s="3"/>
      <c r="S133" s="101"/>
    </row>
    <row r="134" spans="1:19" ht="35.1" customHeight="1" thickTop="1" thickBot="1" x14ac:dyDescent="0.45">
      <c r="A134" s="330" t="s">
        <v>2040</v>
      </c>
      <c r="B134" s="701">
        <v>59</v>
      </c>
      <c r="C134" s="701"/>
      <c r="D134" s="702"/>
      <c r="E134" s="705">
        <f>SUM(F75:F133)</f>
        <v>803872900</v>
      </c>
      <c r="F134" s="706"/>
      <c r="G134" s="381"/>
      <c r="H134" s="360">
        <f>SUM(H75:H133)</f>
        <v>4168.3389999999999</v>
      </c>
      <c r="I134" s="360">
        <f>SUM(I75:I133)</f>
        <v>1116</v>
      </c>
      <c r="J134" s="397"/>
      <c r="K134" s="218"/>
      <c r="L134" s="40"/>
      <c r="M134" s="40"/>
      <c r="N134" s="3"/>
      <c r="O134" s="3"/>
      <c r="P134" s="40"/>
      <c r="Q134" s="40"/>
      <c r="R134" s="3"/>
      <c r="S134" s="101"/>
    </row>
    <row r="135" spans="1:19" ht="35.1" customHeight="1" thickTop="1" x14ac:dyDescent="0.4">
      <c r="A135" s="114" t="s">
        <v>944</v>
      </c>
      <c r="B135" s="9" t="s">
        <v>839</v>
      </c>
      <c r="C135" s="36">
        <v>44397</v>
      </c>
      <c r="D135" s="7" t="s">
        <v>1581</v>
      </c>
      <c r="E135" s="260"/>
      <c r="F135" s="10">
        <v>473000</v>
      </c>
      <c r="G135" s="92" t="s">
        <v>758</v>
      </c>
      <c r="H135" s="137"/>
      <c r="I135" s="152"/>
      <c r="J135" s="115" t="s">
        <v>325</v>
      </c>
      <c r="K135" s="218"/>
      <c r="L135" s="3"/>
      <c r="M135" s="6"/>
      <c r="N135" s="3"/>
      <c r="O135" s="3"/>
      <c r="P135" s="3"/>
      <c r="Q135" s="3"/>
      <c r="R135" s="3"/>
      <c r="S135" s="100"/>
    </row>
    <row r="136" spans="1:19" ht="35.1" customHeight="1" x14ac:dyDescent="0.4">
      <c r="A136" s="99" t="s">
        <v>944</v>
      </c>
      <c r="B136" s="2" t="s">
        <v>839</v>
      </c>
      <c r="C136" s="35">
        <v>45065</v>
      </c>
      <c r="D136" s="3" t="s">
        <v>920</v>
      </c>
      <c r="E136" s="15">
        <v>10285000</v>
      </c>
      <c r="F136" s="4">
        <v>8602000</v>
      </c>
      <c r="G136" s="30" t="s">
        <v>145</v>
      </c>
      <c r="H136" s="142">
        <v>25.2</v>
      </c>
      <c r="I136" s="139"/>
      <c r="J136" s="100" t="s">
        <v>496</v>
      </c>
      <c r="K136" s="218"/>
      <c r="L136" s="3"/>
      <c r="M136" s="6"/>
      <c r="N136" s="3"/>
      <c r="O136" s="3"/>
      <c r="P136" s="6"/>
      <c r="Q136" s="6"/>
      <c r="R136" s="3"/>
      <c r="S136" s="108"/>
    </row>
    <row r="137" spans="1:19" ht="35.1" customHeight="1" x14ac:dyDescent="0.4">
      <c r="A137" s="99" t="s">
        <v>741</v>
      </c>
      <c r="B137" s="2" t="s">
        <v>839</v>
      </c>
      <c r="C137" s="35">
        <v>45011</v>
      </c>
      <c r="D137" s="3" t="s">
        <v>742</v>
      </c>
      <c r="E137" s="15">
        <v>234220000</v>
      </c>
      <c r="F137" s="4">
        <v>195000000</v>
      </c>
      <c r="G137" s="27" t="s">
        <v>637</v>
      </c>
      <c r="H137" s="122">
        <v>1304.172</v>
      </c>
      <c r="I137" s="139"/>
      <c r="J137" s="100" t="s">
        <v>897</v>
      </c>
      <c r="K137" s="218"/>
      <c r="L137" s="3"/>
      <c r="M137" s="6"/>
      <c r="N137" s="3"/>
      <c r="O137" s="3"/>
      <c r="P137" s="3"/>
      <c r="Q137" s="3"/>
      <c r="R137" s="3"/>
      <c r="S137" s="100"/>
    </row>
    <row r="138" spans="1:19" ht="35.1" customHeight="1" x14ac:dyDescent="0.4">
      <c r="A138" s="99" t="s">
        <v>743</v>
      </c>
      <c r="B138" s="2" t="s">
        <v>839</v>
      </c>
      <c r="C138" s="35">
        <v>45017</v>
      </c>
      <c r="D138" s="3" t="s">
        <v>669</v>
      </c>
      <c r="E138" s="15"/>
      <c r="F138" s="4">
        <v>16830000</v>
      </c>
      <c r="G138" s="27" t="s">
        <v>637</v>
      </c>
      <c r="H138" s="122"/>
      <c r="I138" s="139"/>
      <c r="J138" s="108" t="s">
        <v>744</v>
      </c>
      <c r="K138" s="218"/>
      <c r="L138" s="3"/>
      <c r="M138" s="6"/>
      <c r="N138" s="3"/>
      <c r="O138" s="3"/>
      <c r="P138" s="3"/>
      <c r="Q138" s="3"/>
      <c r="R138" s="3"/>
      <c r="S138" s="100"/>
    </row>
    <row r="139" spans="1:19" ht="35.1" customHeight="1" x14ac:dyDescent="0.4">
      <c r="A139" s="99" t="s">
        <v>590</v>
      </c>
      <c r="B139" s="2" t="s">
        <v>839</v>
      </c>
      <c r="C139" s="35">
        <v>45056</v>
      </c>
      <c r="D139" s="3" t="s">
        <v>747</v>
      </c>
      <c r="E139" s="15"/>
      <c r="F139" s="4">
        <v>6600000</v>
      </c>
      <c r="G139" s="37" t="s">
        <v>748</v>
      </c>
      <c r="H139" s="135"/>
      <c r="I139" s="139"/>
      <c r="J139" s="100" t="s">
        <v>303</v>
      </c>
      <c r="K139" s="218"/>
      <c r="L139" s="3"/>
      <c r="M139" s="6"/>
      <c r="N139" s="3"/>
      <c r="O139" s="3"/>
      <c r="P139" s="3"/>
      <c r="Q139" s="3"/>
      <c r="R139" s="3"/>
      <c r="S139" s="100"/>
    </row>
    <row r="140" spans="1:19" ht="35.1" customHeight="1" x14ac:dyDescent="0.4">
      <c r="A140" s="99" t="s">
        <v>749</v>
      </c>
      <c r="B140" s="2" t="s">
        <v>839</v>
      </c>
      <c r="C140" s="35">
        <v>44337</v>
      </c>
      <c r="D140" s="3" t="s">
        <v>750</v>
      </c>
      <c r="E140" s="15"/>
      <c r="F140" s="4">
        <v>5643000</v>
      </c>
      <c r="G140" s="27" t="s">
        <v>740</v>
      </c>
      <c r="H140" s="122"/>
      <c r="I140" s="145"/>
      <c r="J140" s="100" t="s">
        <v>489</v>
      </c>
      <c r="K140" s="218"/>
      <c r="L140" s="3"/>
      <c r="M140" s="6"/>
      <c r="N140" s="3"/>
      <c r="O140" s="3"/>
      <c r="P140" s="3"/>
      <c r="Q140" s="3"/>
      <c r="R140" s="3"/>
      <c r="S140" s="100"/>
    </row>
    <row r="141" spans="1:19" ht="35.1" customHeight="1" x14ac:dyDescent="0.4">
      <c r="A141" s="99" t="s">
        <v>921</v>
      </c>
      <c r="B141" s="2" t="s">
        <v>839</v>
      </c>
      <c r="C141" s="35">
        <v>44337</v>
      </c>
      <c r="D141" s="3" t="s">
        <v>922</v>
      </c>
      <c r="E141" s="15"/>
      <c r="F141" s="4">
        <v>1000000</v>
      </c>
      <c r="G141" s="29" t="s">
        <v>923</v>
      </c>
      <c r="H141" s="143">
        <v>0.88</v>
      </c>
      <c r="I141" s="139">
        <v>2</v>
      </c>
      <c r="J141" s="100" t="s">
        <v>489</v>
      </c>
      <c r="K141" s="218"/>
      <c r="L141" s="40"/>
      <c r="M141" s="40"/>
      <c r="N141" s="3"/>
      <c r="O141" s="3"/>
      <c r="P141" s="40"/>
      <c r="Q141" s="40"/>
      <c r="R141" s="3"/>
      <c r="S141" s="101"/>
    </row>
    <row r="142" spans="1:19" ht="35.1" customHeight="1" x14ac:dyDescent="0.4">
      <c r="A142" s="99" t="s">
        <v>924</v>
      </c>
      <c r="B142" s="2" t="s">
        <v>839</v>
      </c>
      <c r="C142" s="35">
        <v>45072</v>
      </c>
      <c r="D142" s="6" t="s">
        <v>925</v>
      </c>
      <c r="E142" s="15">
        <v>16544000</v>
      </c>
      <c r="F142" s="4">
        <v>490000</v>
      </c>
      <c r="G142" s="29" t="s">
        <v>145</v>
      </c>
      <c r="H142" s="143">
        <v>51.5</v>
      </c>
      <c r="I142" s="145">
        <v>21</v>
      </c>
      <c r="J142" s="100" t="s">
        <v>303</v>
      </c>
      <c r="K142" s="218"/>
      <c r="L142" s="3"/>
      <c r="M142" s="6"/>
      <c r="N142" s="3"/>
      <c r="O142" s="3"/>
      <c r="P142" s="6"/>
      <c r="Q142" s="6"/>
      <c r="R142" s="3"/>
      <c r="S142" s="108"/>
    </row>
    <row r="143" spans="1:19" ht="35.1" customHeight="1" x14ac:dyDescent="0.4">
      <c r="A143" s="99" t="s">
        <v>753</v>
      </c>
      <c r="B143" s="2" t="s">
        <v>480</v>
      </c>
      <c r="C143" s="35">
        <v>45095</v>
      </c>
      <c r="D143" s="3" t="s">
        <v>756</v>
      </c>
      <c r="E143" s="15">
        <v>18577000</v>
      </c>
      <c r="F143" s="4">
        <v>15119000</v>
      </c>
      <c r="G143" s="27" t="s">
        <v>667</v>
      </c>
      <c r="H143" s="122">
        <v>60.31</v>
      </c>
      <c r="I143" s="145"/>
      <c r="J143" s="100" t="s">
        <v>496</v>
      </c>
      <c r="K143" s="218"/>
      <c r="L143" s="40"/>
      <c r="M143" s="40"/>
      <c r="N143" s="3"/>
      <c r="O143" s="3"/>
      <c r="P143" s="40"/>
      <c r="Q143" s="40"/>
      <c r="R143" s="3"/>
      <c r="S143" s="101"/>
    </row>
    <row r="144" spans="1:19" ht="35.1" customHeight="1" x14ac:dyDescent="0.4">
      <c r="A144" s="99" t="s">
        <v>753</v>
      </c>
      <c r="B144" s="2" t="s">
        <v>480</v>
      </c>
      <c r="C144" s="35">
        <v>45095</v>
      </c>
      <c r="D144" s="3" t="s">
        <v>351</v>
      </c>
      <c r="E144" s="15">
        <v>19219000</v>
      </c>
      <c r="F144" s="4">
        <v>15442000</v>
      </c>
      <c r="G144" s="29" t="s">
        <v>758</v>
      </c>
      <c r="H144" s="143">
        <v>62.91</v>
      </c>
      <c r="I144" s="145"/>
      <c r="J144" s="100" t="s">
        <v>496</v>
      </c>
      <c r="K144" s="218"/>
      <c r="L144" s="6"/>
      <c r="M144" s="40"/>
      <c r="N144" s="3"/>
      <c r="O144" s="3"/>
      <c r="P144" s="40"/>
      <c r="Q144" s="40"/>
      <c r="R144" s="3"/>
      <c r="S144" s="101"/>
    </row>
    <row r="145" spans="1:19" ht="35.1" customHeight="1" x14ac:dyDescent="0.4">
      <c r="A145" s="99" t="s">
        <v>753</v>
      </c>
      <c r="B145" s="2" t="s">
        <v>480</v>
      </c>
      <c r="C145" s="35">
        <v>45095</v>
      </c>
      <c r="D145" s="3" t="s">
        <v>926</v>
      </c>
      <c r="E145" s="15">
        <v>19399000</v>
      </c>
      <c r="F145" s="4">
        <v>15590000</v>
      </c>
      <c r="G145" s="29" t="s">
        <v>927</v>
      </c>
      <c r="H145" s="143">
        <v>63.51</v>
      </c>
      <c r="I145" s="145"/>
      <c r="J145" s="100" t="s">
        <v>496</v>
      </c>
      <c r="K145" s="218"/>
      <c r="L145" s="6"/>
      <c r="M145" s="40"/>
      <c r="N145" s="3"/>
      <c r="O145" s="3"/>
      <c r="P145" s="40"/>
      <c r="Q145" s="40"/>
      <c r="R145" s="3"/>
      <c r="S145" s="101"/>
    </row>
    <row r="146" spans="1:19" ht="35.1" customHeight="1" x14ac:dyDescent="0.4">
      <c r="A146" s="99" t="s">
        <v>1666</v>
      </c>
      <c r="B146" s="2" t="s">
        <v>480</v>
      </c>
      <c r="C146" s="35">
        <v>45098</v>
      </c>
      <c r="D146" s="3" t="s">
        <v>760</v>
      </c>
      <c r="E146" s="15"/>
      <c r="F146" s="4"/>
      <c r="G146" s="27"/>
      <c r="H146" s="122"/>
      <c r="I146" s="139"/>
      <c r="J146" s="100" t="s">
        <v>496</v>
      </c>
      <c r="K146" s="218"/>
      <c r="L146" s="6"/>
      <c r="M146" s="40"/>
      <c r="N146" s="3"/>
      <c r="O146" s="3"/>
      <c r="P146" s="40"/>
      <c r="Q146" s="40"/>
      <c r="R146" s="3"/>
      <c r="S146" s="101"/>
    </row>
    <row r="147" spans="1:19" ht="35.1" customHeight="1" x14ac:dyDescent="0.4">
      <c r="A147" s="99" t="s">
        <v>761</v>
      </c>
      <c r="B147" s="2" t="s">
        <v>480</v>
      </c>
      <c r="C147" s="35">
        <v>44368</v>
      </c>
      <c r="D147" s="3" t="s">
        <v>928</v>
      </c>
      <c r="E147" s="15"/>
      <c r="F147" s="4">
        <v>2442000</v>
      </c>
      <c r="G147" s="30" t="s">
        <v>145</v>
      </c>
      <c r="H147" s="142"/>
      <c r="I147" s="139"/>
      <c r="J147" s="100" t="s">
        <v>489</v>
      </c>
      <c r="K147" s="218"/>
      <c r="L147" s="6"/>
      <c r="M147" s="40"/>
      <c r="N147" s="3"/>
      <c r="O147" s="3"/>
      <c r="P147" s="40"/>
      <c r="Q147" s="40"/>
      <c r="R147" s="3"/>
      <c r="S147" s="101"/>
    </row>
    <row r="148" spans="1:19" ht="35.1" customHeight="1" x14ac:dyDescent="0.4">
      <c r="A148" s="99" t="s">
        <v>929</v>
      </c>
      <c r="B148" s="2" t="s">
        <v>480</v>
      </c>
      <c r="C148" s="35">
        <v>45113</v>
      </c>
      <c r="D148" s="3" t="s">
        <v>930</v>
      </c>
      <c r="E148" s="15"/>
      <c r="F148" s="4">
        <v>1600000</v>
      </c>
      <c r="G148" s="30" t="s">
        <v>145</v>
      </c>
      <c r="H148" s="142"/>
      <c r="I148" s="139"/>
      <c r="J148" s="100" t="s">
        <v>496</v>
      </c>
      <c r="K148" s="218"/>
      <c r="L148" s="40"/>
      <c r="M148" s="40"/>
      <c r="N148" s="3"/>
      <c r="O148" s="3"/>
      <c r="P148" s="40"/>
      <c r="Q148" s="40"/>
      <c r="R148" s="3"/>
      <c r="S148" s="101"/>
    </row>
    <row r="149" spans="1:19" ht="35.1" customHeight="1" x14ac:dyDescent="0.4">
      <c r="A149" s="99" t="s">
        <v>590</v>
      </c>
      <c r="B149" s="2" t="s">
        <v>839</v>
      </c>
      <c r="C149" s="35">
        <v>45119</v>
      </c>
      <c r="D149" s="3" t="s">
        <v>762</v>
      </c>
      <c r="E149" s="15"/>
      <c r="F149" s="4">
        <v>4367000</v>
      </c>
      <c r="G149" s="29" t="s">
        <v>917</v>
      </c>
      <c r="H149" s="143">
        <v>0.21199999999999999</v>
      </c>
      <c r="I149" s="139">
        <v>7</v>
      </c>
      <c r="J149" s="100" t="s">
        <v>303</v>
      </c>
      <c r="K149" s="218"/>
      <c r="L149" s="46"/>
      <c r="M149" s="40"/>
      <c r="N149" s="3"/>
      <c r="O149" s="3"/>
      <c r="P149" s="48"/>
      <c r="Q149" s="40"/>
      <c r="R149" s="3"/>
      <c r="S149" s="101"/>
    </row>
    <row r="150" spans="1:19" ht="35.1" customHeight="1" x14ac:dyDescent="0.4">
      <c r="A150" s="99" t="s">
        <v>931</v>
      </c>
      <c r="B150" s="2" t="s">
        <v>839</v>
      </c>
      <c r="C150" s="35">
        <v>45149</v>
      </c>
      <c r="D150" s="3" t="s">
        <v>259</v>
      </c>
      <c r="E150" s="15">
        <v>18290000</v>
      </c>
      <c r="F150" s="4">
        <v>14640000</v>
      </c>
      <c r="G150" s="27" t="s">
        <v>637</v>
      </c>
      <c r="H150" s="143">
        <v>36.799999999999997</v>
      </c>
      <c r="I150" s="139"/>
      <c r="J150" s="100" t="s">
        <v>303</v>
      </c>
      <c r="K150" s="218"/>
      <c r="L150" s="40"/>
      <c r="M150" s="40"/>
      <c r="N150" s="3"/>
      <c r="O150" s="3"/>
      <c r="P150" s="40"/>
      <c r="Q150" s="40"/>
      <c r="R150" s="3"/>
      <c r="S150" s="101"/>
    </row>
    <row r="151" spans="1:19" ht="35.1" customHeight="1" x14ac:dyDescent="0.4">
      <c r="A151" s="99" t="s">
        <v>932</v>
      </c>
      <c r="B151" s="2" t="s">
        <v>839</v>
      </c>
      <c r="C151" s="35">
        <v>45150</v>
      </c>
      <c r="D151" s="6" t="s">
        <v>1561</v>
      </c>
      <c r="E151" s="15"/>
      <c r="F151" s="4">
        <v>22000000</v>
      </c>
      <c r="G151" s="29" t="s">
        <v>145</v>
      </c>
      <c r="H151" s="143">
        <v>157.80000000000001</v>
      </c>
      <c r="I151" s="139">
        <v>25</v>
      </c>
      <c r="J151" s="100" t="s">
        <v>496</v>
      </c>
      <c r="K151" s="218"/>
      <c r="L151" s="40"/>
      <c r="M151" s="40"/>
      <c r="N151" s="3"/>
      <c r="O151" s="3"/>
      <c r="P151" s="40"/>
      <c r="Q151" s="40"/>
      <c r="R151" s="3"/>
      <c r="S151" s="101"/>
    </row>
    <row r="152" spans="1:19" ht="35.1" customHeight="1" x14ac:dyDescent="0.4">
      <c r="A152" s="99" t="s">
        <v>738</v>
      </c>
      <c r="B152" s="2" t="s">
        <v>480</v>
      </c>
      <c r="C152" s="35">
        <v>45162</v>
      </c>
      <c r="D152" s="6" t="s">
        <v>765</v>
      </c>
      <c r="E152" s="15"/>
      <c r="F152" s="4"/>
      <c r="G152" s="27"/>
      <c r="H152" s="122"/>
      <c r="I152" s="139"/>
      <c r="J152" s="100" t="s">
        <v>496</v>
      </c>
      <c r="K152" s="218"/>
      <c r="L152" s="6"/>
      <c r="M152" s="6"/>
      <c r="N152" s="3"/>
      <c r="O152" s="3"/>
      <c r="P152" s="6"/>
      <c r="Q152" s="6"/>
      <c r="R152" s="3"/>
      <c r="S152" s="108"/>
    </row>
    <row r="153" spans="1:19" ht="35.1" customHeight="1" x14ac:dyDescent="0.4">
      <c r="A153" s="99" t="s">
        <v>590</v>
      </c>
      <c r="B153" s="2" t="s">
        <v>480</v>
      </c>
      <c r="C153" s="35">
        <v>45162</v>
      </c>
      <c r="D153" s="6" t="s">
        <v>766</v>
      </c>
      <c r="E153" s="15"/>
      <c r="F153" s="4"/>
      <c r="G153" s="27" t="s">
        <v>740</v>
      </c>
      <c r="H153" s="122"/>
      <c r="I153" s="139"/>
      <c r="J153" s="100" t="s">
        <v>303</v>
      </c>
      <c r="K153" s="218"/>
      <c r="L153" s="6"/>
      <c r="M153" s="6"/>
      <c r="N153" s="3"/>
      <c r="O153" s="3"/>
      <c r="P153" s="6"/>
      <c r="Q153" s="6"/>
      <c r="R153" s="3"/>
      <c r="S153" s="108"/>
    </row>
    <row r="154" spans="1:19" ht="35.1" customHeight="1" x14ac:dyDescent="0.4">
      <c r="A154" s="99" t="s">
        <v>1690</v>
      </c>
      <c r="B154" s="2" t="s">
        <v>480</v>
      </c>
      <c r="C154" s="35">
        <v>45164</v>
      </c>
      <c r="D154" s="6" t="s">
        <v>767</v>
      </c>
      <c r="E154" s="15">
        <v>3730000</v>
      </c>
      <c r="F154" s="4">
        <v>2988000</v>
      </c>
      <c r="G154" s="27" t="s">
        <v>768</v>
      </c>
      <c r="H154" s="122">
        <v>2.1999999999999999E-2</v>
      </c>
      <c r="I154" s="139">
        <v>17</v>
      </c>
      <c r="J154" s="100" t="s">
        <v>496</v>
      </c>
      <c r="K154" s="218"/>
      <c r="L154" s="6"/>
      <c r="M154" s="6"/>
      <c r="N154" s="3"/>
      <c r="O154" s="3"/>
      <c r="P154" s="6"/>
      <c r="Q154" s="6"/>
      <c r="R154" s="3"/>
      <c r="S154" s="108"/>
    </row>
    <row r="155" spans="1:19" ht="35.1" customHeight="1" x14ac:dyDescent="0.4">
      <c r="A155" s="99" t="s">
        <v>769</v>
      </c>
      <c r="B155" s="2" t="s">
        <v>480</v>
      </c>
      <c r="C155" s="35">
        <v>45179</v>
      </c>
      <c r="D155" s="6" t="s">
        <v>770</v>
      </c>
      <c r="E155" s="15"/>
      <c r="F155" s="4">
        <v>8420000</v>
      </c>
      <c r="G155" s="27" t="s">
        <v>637</v>
      </c>
      <c r="H155" s="122"/>
      <c r="I155" s="139"/>
      <c r="J155" s="100" t="s">
        <v>496</v>
      </c>
      <c r="K155" s="218"/>
      <c r="L155" s="40"/>
      <c r="M155" s="40"/>
      <c r="N155" s="3"/>
      <c r="O155" s="3"/>
      <c r="P155" s="40"/>
      <c r="Q155" s="40"/>
      <c r="R155" s="3"/>
      <c r="S155" s="101"/>
    </row>
    <row r="156" spans="1:19" ht="35.1" customHeight="1" x14ac:dyDescent="0.4">
      <c r="A156" s="99" t="s">
        <v>739</v>
      </c>
      <c r="B156" s="2" t="s">
        <v>480</v>
      </c>
      <c r="C156" s="35">
        <v>45178</v>
      </c>
      <c r="D156" s="3" t="s">
        <v>771</v>
      </c>
      <c r="E156" s="15">
        <v>8410000</v>
      </c>
      <c r="F156" s="4">
        <v>7110000</v>
      </c>
      <c r="G156" s="27" t="s">
        <v>772</v>
      </c>
      <c r="H156" s="122"/>
      <c r="I156" s="139"/>
      <c r="J156" s="100" t="s">
        <v>489</v>
      </c>
      <c r="K156" s="218"/>
      <c r="L156" s="40"/>
      <c r="M156" s="40"/>
      <c r="N156" s="3"/>
      <c r="O156" s="3"/>
      <c r="P156" s="40"/>
      <c r="Q156" s="40"/>
      <c r="R156" s="3"/>
      <c r="S156" s="101"/>
    </row>
    <row r="157" spans="1:19" ht="35.1" customHeight="1" x14ac:dyDescent="0.4">
      <c r="A157" s="99" t="s">
        <v>773</v>
      </c>
      <c r="B157" s="2" t="s">
        <v>480</v>
      </c>
      <c r="C157" s="35">
        <v>45191</v>
      </c>
      <c r="D157" s="3" t="s">
        <v>774</v>
      </c>
      <c r="E157" s="15">
        <v>1660000</v>
      </c>
      <c r="F157" s="15">
        <v>1043000</v>
      </c>
      <c r="G157" s="27" t="s">
        <v>637</v>
      </c>
      <c r="H157" s="122">
        <v>3</v>
      </c>
      <c r="I157" s="139">
        <v>1</v>
      </c>
      <c r="J157" s="100" t="s">
        <v>777</v>
      </c>
      <c r="K157" s="222"/>
      <c r="L157" s="3"/>
      <c r="M157" s="6"/>
      <c r="N157" s="3"/>
      <c r="O157" s="3"/>
      <c r="P157" s="6"/>
      <c r="Q157" s="6"/>
      <c r="R157" s="6"/>
      <c r="S157" s="108"/>
    </row>
    <row r="158" spans="1:19" ht="35.1" customHeight="1" x14ac:dyDescent="0.4">
      <c r="A158" s="99" t="s">
        <v>775</v>
      </c>
      <c r="B158" s="2" t="s">
        <v>480</v>
      </c>
      <c r="C158" s="35">
        <v>45191</v>
      </c>
      <c r="D158" s="3" t="s">
        <v>776</v>
      </c>
      <c r="E158" s="15"/>
      <c r="F158" s="15">
        <v>2600000</v>
      </c>
      <c r="G158" s="27" t="s">
        <v>637</v>
      </c>
      <c r="H158" s="122"/>
      <c r="I158" s="139"/>
      <c r="J158" s="100" t="s">
        <v>489</v>
      </c>
      <c r="K158" s="218"/>
      <c r="L158" s="6"/>
      <c r="M158" s="6"/>
      <c r="N158" s="3"/>
      <c r="O158" s="3"/>
      <c r="P158" s="6"/>
      <c r="Q158" s="6"/>
      <c r="R158" s="6"/>
      <c r="S158" s="108"/>
    </row>
    <row r="159" spans="1:19" ht="35.1" customHeight="1" x14ac:dyDescent="0.4">
      <c r="A159" s="99" t="s">
        <v>778</v>
      </c>
      <c r="B159" s="2" t="s">
        <v>480</v>
      </c>
      <c r="C159" s="35">
        <v>44466</v>
      </c>
      <c r="D159" s="3" t="s">
        <v>682</v>
      </c>
      <c r="E159" s="15">
        <v>11290400</v>
      </c>
      <c r="F159" s="4">
        <v>2910000</v>
      </c>
      <c r="G159" s="27" t="s">
        <v>637</v>
      </c>
      <c r="H159" s="122"/>
      <c r="I159" s="139"/>
      <c r="J159" s="100" t="s">
        <v>887</v>
      </c>
      <c r="K159" s="218"/>
      <c r="L159" s="3"/>
      <c r="M159" s="6"/>
      <c r="N159" s="3"/>
      <c r="O159" s="3"/>
      <c r="P159" s="6"/>
      <c r="Q159" s="6"/>
      <c r="R159" s="6"/>
      <c r="S159" s="108"/>
    </row>
    <row r="160" spans="1:19" ht="35.1" customHeight="1" x14ac:dyDescent="0.4">
      <c r="A160" s="99" t="s">
        <v>739</v>
      </c>
      <c r="B160" s="2" t="s">
        <v>480</v>
      </c>
      <c r="C160" s="35">
        <v>44446</v>
      </c>
      <c r="D160" s="3" t="s">
        <v>1639</v>
      </c>
      <c r="E160" s="15">
        <v>2915000</v>
      </c>
      <c r="F160" s="4">
        <v>2165900</v>
      </c>
      <c r="G160" s="27" t="s">
        <v>965</v>
      </c>
      <c r="H160" s="122">
        <v>0.6</v>
      </c>
      <c r="I160" s="139"/>
      <c r="J160" s="100" t="s">
        <v>325</v>
      </c>
      <c r="K160" s="218"/>
      <c r="L160" s="3"/>
      <c r="M160" s="6"/>
      <c r="N160" s="3"/>
      <c r="O160" s="3"/>
      <c r="P160" s="6"/>
      <c r="Q160" s="6"/>
      <c r="R160" s="6"/>
      <c r="S160" s="108"/>
    </row>
    <row r="161" spans="1:19" ht="35.1" customHeight="1" x14ac:dyDescent="0.4">
      <c r="A161" s="99" t="s">
        <v>739</v>
      </c>
      <c r="B161" s="2" t="s">
        <v>480</v>
      </c>
      <c r="C161" s="35">
        <v>45197</v>
      </c>
      <c r="D161" s="3" t="s">
        <v>779</v>
      </c>
      <c r="E161" s="15">
        <v>17560000</v>
      </c>
      <c r="F161" s="4">
        <v>14770000</v>
      </c>
      <c r="G161" s="27" t="s">
        <v>598</v>
      </c>
      <c r="H161" s="122"/>
      <c r="I161" s="139"/>
      <c r="J161" s="100" t="s">
        <v>489</v>
      </c>
      <c r="K161" s="221"/>
      <c r="L161" s="45"/>
      <c r="M161" s="47"/>
      <c r="N161" s="45"/>
      <c r="O161" s="45"/>
      <c r="P161" s="47"/>
      <c r="Q161" s="47"/>
      <c r="R161" s="47"/>
      <c r="S161" s="110"/>
    </row>
    <row r="162" spans="1:19" ht="35.1" customHeight="1" x14ac:dyDescent="0.4">
      <c r="A162" s="99" t="s">
        <v>780</v>
      </c>
      <c r="B162" s="2" t="s">
        <v>480</v>
      </c>
      <c r="C162" s="35">
        <v>45197</v>
      </c>
      <c r="D162" s="3" t="s">
        <v>781</v>
      </c>
      <c r="E162" s="15"/>
      <c r="F162" s="4">
        <v>3000000</v>
      </c>
      <c r="G162" s="27" t="s">
        <v>637</v>
      </c>
      <c r="H162" s="122">
        <v>233.6</v>
      </c>
      <c r="I162" s="139"/>
      <c r="J162" s="100" t="s">
        <v>496</v>
      </c>
      <c r="K162" s="221"/>
      <c r="L162" s="45"/>
      <c r="M162" s="47"/>
      <c r="N162" s="45"/>
      <c r="O162" s="45"/>
      <c r="P162" s="47"/>
      <c r="Q162" s="47"/>
      <c r="R162" s="47"/>
      <c r="S162" s="110"/>
    </row>
    <row r="163" spans="1:19" ht="35.1" customHeight="1" x14ac:dyDescent="0.4">
      <c r="A163" s="99" t="s">
        <v>1704</v>
      </c>
      <c r="B163" s="2" t="s">
        <v>480</v>
      </c>
      <c r="C163" s="35">
        <v>44469</v>
      </c>
      <c r="D163" s="3" t="s">
        <v>682</v>
      </c>
      <c r="E163" s="15"/>
      <c r="F163" s="4">
        <v>10940000</v>
      </c>
      <c r="G163" s="27" t="s">
        <v>637</v>
      </c>
      <c r="H163" s="122"/>
      <c r="I163" s="139"/>
      <c r="J163" s="100" t="s">
        <v>489</v>
      </c>
      <c r="K163" s="218"/>
      <c r="L163" s="3"/>
      <c r="M163" s="6"/>
      <c r="N163" s="3"/>
      <c r="O163" s="3"/>
      <c r="P163" s="6"/>
      <c r="Q163" s="6"/>
      <c r="R163" s="3"/>
      <c r="S163" s="108"/>
    </row>
    <row r="164" spans="1:19" ht="35.1" customHeight="1" x14ac:dyDescent="0.4">
      <c r="A164" s="99" t="s">
        <v>1704</v>
      </c>
      <c r="B164" s="2" t="s">
        <v>480</v>
      </c>
      <c r="C164" s="35">
        <v>44469</v>
      </c>
      <c r="D164" s="3" t="s">
        <v>794</v>
      </c>
      <c r="E164" s="15"/>
      <c r="F164" s="14">
        <v>880000</v>
      </c>
      <c r="G164" s="27" t="s">
        <v>637</v>
      </c>
      <c r="H164" s="122"/>
      <c r="I164" s="139"/>
      <c r="J164" s="100" t="s">
        <v>795</v>
      </c>
      <c r="K164" s="218"/>
      <c r="L164" s="3"/>
      <c r="M164" s="6"/>
      <c r="N164" s="3"/>
      <c r="O164" s="3"/>
      <c r="P164" s="6"/>
      <c r="Q164" s="6"/>
      <c r="R164" s="6"/>
      <c r="S164" s="108"/>
    </row>
    <row r="165" spans="1:19" ht="35.1" customHeight="1" x14ac:dyDescent="0.4">
      <c r="A165" s="99" t="s">
        <v>782</v>
      </c>
      <c r="B165" s="2" t="s">
        <v>480</v>
      </c>
      <c r="C165" s="35">
        <v>45205</v>
      </c>
      <c r="D165" s="3" t="s">
        <v>669</v>
      </c>
      <c r="E165" s="15">
        <v>6318000</v>
      </c>
      <c r="F165" s="4">
        <v>5000000</v>
      </c>
      <c r="G165" s="27" t="s">
        <v>667</v>
      </c>
      <c r="H165" s="122">
        <v>18</v>
      </c>
      <c r="I165" s="139">
        <v>6</v>
      </c>
      <c r="J165" s="100" t="s">
        <v>496</v>
      </c>
      <c r="K165" s="218"/>
      <c r="L165" s="3"/>
      <c r="M165" s="6"/>
      <c r="N165" s="3"/>
      <c r="O165" s="3"/>
      <c r="P165" s="6"/>
      <c r="Q165" s="6"/>
      <c r="R165" s="3"/>
      <c r="S165" s="108"/>
    </row>
    <row r="166" spans="1:19" ht="35.1" customHeight="1" x14ac:dyDescent="0.4">
      <c r="A166" s="99" t="s">
        <v>590</v>
      </c>
      <c r="B166" s="2" t="s">
        <v>480</v>
      </c>
      <c r="C166" s="35">
        <v>45210</v>
      </c>
      <c r="D166" s="6" t="s">
        <v>783</v>
      </c>
      <c r="E166" s="15"/>
      <c r="F166" s="4">
        <v>2134000</v>
      </c>
      <c r="G166" s="27" t="s">
        <v>784</v>
      </c>
      <c r="H166" s="122">
        <v>46.1</v>
      </c>
      <c r="I166" s="139">
        <v>2</v>
      </c>
      <c r="J166" s="100" t="s">
        <v>303</v>
      </c>
      <c r="K166" s="218"/>
      <c r="L166" s="40"/>
      <c r="M166" s="40"/>
      <c r="N166" s="3"/>
      <c r="O166" s="3"/>
      <c r="P166" s="40"/>
      <c r="Q166" s="40"/>
      <c r="R166" s="3"/>
      <c r="S166" s="101"/>
    </row>
    <row r="167" spans="1:19" ht="35.1" customHeight="1" x14ac:dyDescent="0.4">
      <c r="A167" s="99" t="s">
        <v>785</v>
      </c>
      <c r="B167" s="2" t="s">
        <v>480</v>
      </c>
      <c r="C167" s="35">
        <v>45212</v>
      </c>
      <c r="D167" s="6" t="s">
        <v>786</v>
      </c>
      <c r="E167" s="15"/>
      <c r="F167" s="4">
        <v>11080000</v>
      </c>
      <c r="G167" s="27" t="s">
        <v>787</v>
      </c>
      <c r="H167" s="122"/>
      <c r="I167" s="139"/>
      <c r="J167" s="100" t="s">
        <v>489</v>
      </c>
      <c r="K167" s="218"/>
      <c r="L167" s="40"/>
      <c r="M167" s="40"/>
      <c r="N167" s="3"/>
      <c r="O167" s="3"/>
      <c r="P167" s="40"/>
      <c r="Q167" s="40"/>
      <c r="R167" s="3"/>
      <c r="S167" s="101"/>
    </row>
    <row r="168" spans="1:19" ht="35.1" customHeight="1" x14ac:dyDescent="0.4">
      <c r="A168" s="99" t="s">
        <v>788</v>
      </c>
      <c r="B168" s="2" t="s">
        <v>480</v>
      </c>
      <c r="C168" s="35">
        <v>45214</v>
      </c>
      <c r="D168" s="12" t="s">
        <v>669</v>
      </c>
      <c r="E168" s="15">
        <v>2740000</v>
      </c>
      <c r="F168" s="4">
        <v>2190000</v>
      </c>
      <c r="G168" s="27" t="s">
        <v>787</v>
      </c>
      <c r="H168" s="122"/>
      <c r="I168" s="139"/>
      <c r="J168" s="100" t="s">
        <v>489</v>
      </c>
      <c r="K168" s="218"/>
      <c r="L168" s="40"/>
      <c r="M168" s="40"/>
      <c r="N168" s="3"/>
      <c r="O168" s="3"/>
      <c r="P168" s="40"/>
      <c r="Q168" s="40"/>
      <c r="R168" s="3"/>
      <c r="S168" s="101"/>
    </row>
    <row r="169" spans="1:19" ht="35.1" customHeight="1" x14ac:dyDescent="0.4">
      <c r="A169" s="99" t="s">
        <v>587</v>
      </c>
      <c r="B169" s="2" t="s">
        <v>480</v>
      </c>
      <c r="C169" s="35">
        <v>44467</v>
      </c>
      <c r="D169" s="6" t="s">
        <v>757</v>
      </c>
      <c r="E169" s="15">
        <v>9270000</v>
      </c>
      <c r="F169" s="4">
        <v>8690000</v>
      </c>
      <c r="G169" s="27" t="s">
        <v>789</v>
      </c>
      <c r="H169" s="122"/>
      <c r="I169" s="139"/>
      <c r="J169" s="100" t="s">
        <v>489</v>
      </c>
      <c r="K169" s="218"/>
      <c r="L169" s="40"/>
      <c r="M169" s="40"/>
      <c r="N169" s="3"/>
      <c r="O169" s="3"/>
      <c r="P169" s="40"/>
      <c r="Q169" s="40"/>
      <c r="R169" s="3"/>
      <c r="S169" s="101"/>
    </row>
    <row r="170" spans="1:19" ht="35.1" customHeight="1" x14ac:dyDescent="0.4">
      <c r="A170" s="99" t="s">
        <v>590</v>
      </c>
      <c r="B170" s="2" t="s">
        <v>480</v>
      </c>
      <c r="C170" s="35">
        <v>45217</v>
      </c>
      <c r="D170" s="3" t="s">
        <v>790</v>
      </c>
      <c r="E170" s="15"/>
      <c r="F170" s="14">
        <v>2530000</v>
      </c>
      <c r="G170" s="27" t="s">
        <v>791</v>
      </c>
      <c r="H170" s="122"/>
      <c r="I170" s="139">
        <v>81</v>
      </c>
      <c r="J170" s="100" t="s">
        <v>303</v>
      </c>
      <c r="K170" s="218"/>
      <c r="L170" s="3"/>
      <c r="M170" s="6"/>
      <c r="N170" s="3"/>
      <c r="O170" s="3"/>
      <c r="P170" s="6"/>
      <c r="Q170" s="6"/>
      <c r="R170" s="3"/>
      <c r="S170" s="108"/>
    </row>
    <row r="171" spans="1:19" ht="35.1" customHeight="1" x14ac:dyDescent="0.4">
      <c r="A171" s="99" t="s">
        <v>792</v>
      </c>
      <c r="B171" s="2" t="s">
        <v>480</v>
      </c>
      <c r="C171" s="35">
        <v>44487</v>
      </c>
      <c r="D171" s="3" t="s">
        <v>669</v>
      </c>
      <c r="E171" s="15">
        <v>12500000</v>
      </c>
      <c r="F171" s="14">
        <v>5900000</v>
      </c>
      <c r="G171" s="27" t="s">
        <v>793</v>
      </c>
      <c r="H171" s="122"/>
      <c r="I171" s="139"/>
      <c r="J171" s="100" t="s">
        <v>489</v>
      </c>
      <c r="K171" s="218"/>
      <c r="L171" s="3"/>
      <c r="M171" s="6"/>
      <c r="N171" s="3"/>
      <c r="O171" s="3"/>
      <c r="P171" s="6"/>
      <c r="Q171" s="6"/>
      <c r="R171" s="3"/>
      <c r="S171" s="108"/>
    </row>
    <row r="172" spans="1:19" ht="35.1" customHeight="1" x14ac:dyDescent="0.4">
      <c r="A172" s="99" t="s">
        <v>796</v>
      </c>
      <c r="B172" s="2" t="s">
        <v>480</v>
      </c>
      <c r="C172" s="35">
        <v>44502</v>
      </c>
      <c r="D172" s="3" t="s">
        <v>682</v>
      </c>
      <c r="E172" s="15"/>
      <c r="F172" s="15">
        <v>23760000</v>
      </c>
      <c r="G172" s="27" t="s">
        <v>637</v>
      </c>
      <c r="H172" s="122"/>
      <c r="I172" s="139"/>
      <c r="J172" s="100" t="s">
        <v>490</v>
      </c>
      <c r="K172" s="218"/>
      <c r="L172" s="3"/>
      <c r="M172" s="6"/>
      <c r="N172" s="3"/>
      <c r="O172" s="3"/>
      <c r="P172" s="6"/>
      <c r="Q172" s="6"/>
      <c r="R172" s="6"/>
      <c r="S172" s="108"/>
    </row>
    <row r="173" spans="1:19" ht="35.1" customHeight="1" x14ac:dyDescent="0.4">
      <c r="A173" s="99" t="s">
        <v>753</v>
      </c>
      <c r="B173" s="2" t="s">
        <v>480</v>
      </c>
      <c r="C173" s="35">
        <v>44355</v>
      </c>
      <c r="D173" s="3" t="s">
        <v>1529</v>
      </c>
      <c r="E173" s="15">
        <v>9061000</v>
      </c>
      <c r="F173" s="15">
        <v>7251000</v>
      </c>
      <c r="G173" s="27" t="s">
        <v>755</v>
      </c>
      <c r="H173" s="122"/>
      <c r="I173" s="139"/>
      <c r="J173" s="100" t="s">
        <v>371</v>
      </c>
      <c r="K173" s="218"/>
      <c r="L173" s="3"/>
      <c r="M173" s="6"/>
      <c r="N173" s="3"/>
      <c r="O173" s="3"/>
      <c r="P173" s="6"/>
      <c r="Q173" s="6"/>
      <c r="R173" s="6"/>
      <c r="S173" s="108"/>
    </row>
    <row r="174" spans="1:19" ht="35.1" customHeight="1" x14ac:dyDescent="0.4">
      <c r="A174" s="99" t="s">
        <v>753</v>
      </c>
      <c r="B174" s="2" t="s">
        <v>480</v>
      </c>
      <c r="C174" s="35">
        <v>45242</v>
      </c>
      <c r="D174" s="3" t="s">
        <v>797</v>
      </c>
      <c r="E174" s="15">
        <v>4060000</v>
      </c>
      <c r="F174" s="4">
        <v>3232000</v>
      </c>
      <c r="G174" s="27" t="s">
        <v>637</v>
      </c>
      <c r="H174" s="122"/>
      <c r="I174" s="139"/>
      <c r="J174" s="100" t="s">
        <v>489</v>
      </c>
      <c r="K174" s="218"/>
      <c r="L174" s="3"/>
      <c r="M174" s="6"/>
      <c r="N174" s="3"/>
      <c r="O174" s="3"/>
      <c r="P174" s="6"/>
      <c r="Q174" s="6"/>
      <c r="R174" s="3"/>
      <c r="S174" s="108"/>
    </row>
    <row r="175" spans="1:19" x14ac:dyDescent="0.4">
      <c r="A175" s="99" t="s">
        <v>798</v>
      </c>
      <c r="B175" s="2" t="s">
        <v>480</v>
      </c>
      <c r="C175" s="35">
        <v>44405</v>
      </c>
      <c r="D175" s="3" t="s">
        <v>751</v>
      </c>
      <c r="E175" s="15"/>
      <c r="F175" s="4">
        <v>34897149</v>
      </c>
      <c r="G175" s="27" t="s">
        <v>637</v>
      </c>
      <c r="H175" s="122"/>
      <c r="I175" s="139"/>
      <c r="J175" s="100" t="s">
        <v>490</v>
      </c>
      <c r="K175" s="218"/>
      <c r="L175" s="3"/>
      <c r="M175" s="6"/>
      <c r="N175" s="3"/>
      <c r="O175" s="3"/>
      <c r="P175" s="6"/>
      <c r="Q175" s="6"/>
      <c r="R175" s="3"/>
      <c r="S175" s="108"/>
    </row>
    <row r="176" spans="1:19" x14ac:dyDescent="0.4">
      <c r="A176" s="99" t="s">
        <v>799</v>
      </c>
      <c r="B176" s="2" t="s">
        <v>480</v>
      </c>
      <c r="C176" s="35">
        <v>45245</v>
      </c>
      <c r="D176" s="3" t="s">
        <v>800</v>
      </c>
      <c r="E176" s="15">
        <v>4920000</v>
      </c>
      <c r="F176" s="4">
        <v>4182000</v>
      </c>
      <c r="G176" s="27" t="s">
        <v>801</v>
      </c>
      <c r="H176" s="122">
        <v>12.5</v>
      </c>
      <c r="I176" s="139">
        <v>10</v>
      </c>
      <c r="J176" s="100" t="s">
        <v>489</v>
      </c>
      <c r="K176" s="218"/>
      <c r="L176" s="3"/>
      <c r="M176" s="6"/>
      <c r="N176" s="3"/>
      <c r="O176" s="3"/>
      <c r="P176" s="6"/>
      <c r="Q176" s="6"/>
      <c r="R176" s="6"/>
      <c r="S176" s="108"/>
    </row>
    <row r="177" spans="1:19" x14ac:dyDescent="0.4">
      <c r="A177" s="99" t="s">
        <v>802</v>
      </c>
      <c r="B177" s="2" t="s">
        <v>480</v>
      </c>
      <c r="C177" s="35">
        <v>45267</v>
      </c>
      <c r="D177" s="3" t="s">
        <v>803</v>
      </c>
      <c r="E177" s="15">
        <v>2318000</v>
      </c>
      <c r="F177" s="15">
        <v>1540000</v>
      </c>
      <c r="G177" s="27" t="s">
        <v>637</v>
      </c>
      <c r="H177" s="122"/>
      <c r="I177" s="139"/>
      <c r="J177" s="100" t="s">
        <v>489</v>
      </c>
      <c r="K177" s="218"/>
      <c r="L177" s="3"/>
      <c r="M177" s="6"/>
      <c r="N177" s="3"/>
      <c r="O177" s="3"/>
      <c r="P177" s="6"/>
      <c r="Q177" s="6"/>
      <c r="R177" s="6"/>
      <c r="S177" s="108"/>
    </row>
    <row r="178" spans="1:19" x14ac:dyDescent="0.4">
      <c r="A178" s="99" t="s">
        <v>804</v>
      </c>
      <c r="B178" s="2" t="s">
        <v>480</v>
      </c>
      <c r="C178" s="35">
        <v>44510</v>
      </c>
      <c r="D178" s="3" t="s">
        <v>682</v>
      </c>
      <c r="E178" s="15"/>
      <c r="F178" s="4">
        <v>33000000</v>
      </c>
      <c r="G178" s="27" t="s">
        <v>637</v>
      </c>
      <c r="H178" s="122"/>
      <c r="I178" s="139"/>
      <c r="J178" s="100" t="s">
        <v>490</v>
      </c>
      <c r="K178" s="218"/>
      <c r="L178" s="3"/>
      <c r="M178" s="6"/>
      <c r="N178" s="3"/>
      <c r="O178" s="3"/>
      <c r="P178" s="6"/>
      <c r="Q178" s="6"/>
      <c r="R178" s="3"/>
      <c r="S178" s="108"/>
    </row>
    <row r="179" spans="1:19" x14ac:dyDescent="0.4">
      <c r="A179" s="99" t="s">
        <v>1208</v>
      </c>
      <c r="B179" s="2" t="s">
        <v>480</v>
      </c>
      <c r="C179" s="35">
        <v>44574</v>
      </c>
      <c r="D179" s="3" t="s">
        <v>682</v>
      </c>
      <c r="E179" s="15"/>
      <c r="F179" s="4">
        <v>1348000</v>
      </c>
      <c r="G179" s="27" t="s">
        <v>658</v>
      </c>
      <c r="H179" s="122">
        <v>11.6</v>
      </c>
      <c r="I179" s="139">
        <v>13</v>
      </c>
      <c r="J179" s="100" t="s">
        <v>489</v>
      </c>
      <c r="K179" s="218"/>
      <c r="L179" s="3"/>
      <c r="M179" s="6"/>
      <c r="N179" s="3"/>
      <c r="O179" s="3"/>
      <c r="P179" s="6"/>
      <c r="Q179" s="6"/>
      <c r="R179" s="3"/>
      <c r="S179" s="108"/>
    </row>
    <row r="180" spans="1:19" x14ac:dyDescent="0.4">
      <c r="A180" s="99" t="s">
        <v>775</v>
      </c>
      <c r="B180" s="2" t="s">
        <v>480</v>
      </c>
      <c r="C180" s="35">
        <v>44600</v>
      </c>
      <c r="D180" s="3" t="s">
        <v>805</v>
      </c>
      <c r="E180" s="15"/>
      <c r="F180" s="4">
        <v>12188000</v>
      </c>
      <c r="G180" s="27" t="s">
        <v>806</v>
      </c>
      <c r="H180" s="122"/>
      <c r="I180" s="139"/>
      <c r="J180" s="100" t="s">
        <v>489</v>
      </c>
      <c r="K180" s="218"/>
      <c r="L180" s="3"/>
      <c r="M180" s="6"/>
      <c r="N180" s="3"/>
      <c r="O180" s="3"/>
      <c r="P180" s="6"/>
      <c r="Q180" s="6"/>
      <c r="R180" s="3"/>
      <c r="S180" s="108"/>
    </row>
    <row r="181" spans="1:19" x14ac:dyDescent="0.4">
      <c r="A181" s="99" t="s">
        <v>590</v>
      </c>
      <c r="B181" s="2" t="s">
        <v>480</v>
      </c>
      <c r="C181" s="35">
        <v>44972</v>
      </c>
      <c r="D181" s="3" t="s">
        <v>807</v>
      </c>
      <c r="E181" s="15"/>
      <c r="F181" s="4"/>
      <c r="G181" s="27" t="s">
        <v>637</v>
      </c>
      <c r="H181" s="122"/>
      <c r="I181" s="139"/>
      <c r="J181" s="100" t="s">
        <v>303</v>
      </c>
      <c r="K181" s="222"/>
      <c r="L181" s="3"/>
      <c r="M181" s="6"/>
      <c r="N181" s="3"/>
      <c r="O181" s="3"/>
      <c r="P181" s="6"/>
      <c r="Q181" s="6"/>
      <c r="R181" s="3"/>
      <c r="S181" s="108"/>
    </row>
    <row r="182" spans="1:19" x14ac:dyDescent="0.4">
      <c r="A182" s="99" t="s">
        <v>587</v>
      </c>
      <c r="B182" s="2" t="s">
        <v>480</v>
      </c>
      <c r="C182" s="35">
        <v>44636</v>
      </c>
      <c r="D182" s="3" t="s">
        <v>588</v>
      </c>
      <c r="E182" s="15">
        <v>17750000</v>
      </c>
      <c r="F182" s="4">
        <v>15103000</v>
      </c>
      <c r="G182" s="27" t="s">
        <v>386</v>
      </c>
      <c r="H182" s="122"/>
      <c r="I182" s="139"/>
      <c r="J182" s="100" t="s">
        <v>489</v>
      </c>
      <c r="K182" s="218"/>
      <c r="L182" s="3"/>
      <c r="M182" s="6"/>
      <c r="N182" s="3"/>
      <c r="O182" s="3"/>
      <c r="P182" s="6"/>
      <c r="Q182" s="6"/>
      <c r="R182" s="3"/>
      <c r="S182" s="108"/>
    </row>
    <row r="183" spans="1:19" x14ac:dyDescent="0.4">
      <c r="A183" s="99" t="s">
        <v>1734</v>
      </c>
      <c r="B183" s="2" t="s">
        <v>480</v>
      </c>
      <c r="C183" s="35"/>
      <c r="D183" s="3" t="s">
        <v>1736</v>
      </c>
      <c r="E183" s="15"/>
      <c r="F183" s="4"/>
      <c r="G183" s="27" t="s">
        <v>540</v>
      </c>
      <c r="H183" s="122">
        <v>100</v>
      </c>
      <c r="I183" s="145">
        <v>130</v>
      </c>
      <c r="J183" s="100" t="s">
        <v>325</v>
      </c>
      <c r="K183" s="218"/>
      <c r="L183" s="3"/>
      <c r="M183" s="6"/>
      <c r="N183" s="3"/>
      <c r="O183" s="3"/>
      <c r="P183" s="3"/>
      <c r="Q183" s="3"/>
      <c r="R183" s="3"/>
      <c r="S183" s="100"/>
    </row>
    <row r="184" spans="1:19" x14ac:dyDescent="0.4">
      <c r="A184" s="99" t="s">
        <v>830</v>
      </c>
      <c r="B184" s="2" t="s">
        <v>480</v>
      </c>
      <c r="C184" s="35">
        <v>44448</v>
      </c>
      <c r="D184" s="3" t="s">
        <v>1575</v>
      </c>
      <c r="E184" s="15"/>
      <c r="F184" s="44">
        <v>2200000</v>
      </c>
      <c r="G184" s="27" t="s">
        <v>1576</v>
      </c>
      <c r="H184" s="122"/>
      <c r="I184" s="145"/>
      <c r="J184" s="100" t="s">
        <v>489</v>
      </c>
      <c r="K184" s="218"/>
      <c r="L184" s="3"/>
      <c r="M184" s="6"/>
      <c r="N184" s="3"/>
      <c r="O184" s="3"/>
      <c r="P184" s="3"/>
      <c r="Q184" s="3"/>
      <c r="R184" s="3"/>
      <c r="S184" s="100"/>
    </row>
    <row r="185" spans="1:19" x14ac:dyDescent="0.4">
      <c r="A185" s="99" t="s">
        <v>828</v>
      </c>
      <c r="B185" s="2" t="s">
        <v>480</v>
      </c>
      <c r="C185" s="35">
        <v>44378</v>
      </c>
      <c r="D185" s="3" t="s">
        <v>1572</v>
      </c>
      <c r="E185" s="15">
        <v>18240000</v>
      </c>
      <c r="F185" s="4">
        <v>16000000</v>
      </c>
      <c r="G185" s="27" t="s">
        <v>637</v>
      </c>
      <c r="H185" s="122">
        <v>158.005</v>
      </c>
      <c r="I185" s="139"/>
      <c r="J185" s="100" t="s">
        <v>496</v>
      </c>
      <c r="K185" s="218"/>
      <c r="L185" s="3"/>
      <c r="M185" s="6"/>
      <c r="N185" s="3"/>
      <c r="O185" s="3"/>
      <c r="P185" s="3"/>
      <c r="Q185" s="3"/>
      <c r="R185" s="3"/>
      <c r="S185" s="100"/>
    </row>
    <row r="186" spans="1:19" ht="20.25" thickBot="1" x14ac:dyDescent="0.45">
      <c r="A186" s="185" t="s">
        <v>587</v>
      </c>
      <c r="B186" s="186" t="s">
        <v>480</v>
      </c>
      <c r="C186" s="187">
        <v>44272</v>
      </c>
      <c r="D186" s="188" t="s">
        <v>1512</v>
      </c>
      <c r="E186" s="259">
        <v>26060000</v>
      </c>
      <c r="F186" s="189">
        <v>21780000</v>
      </c>
      <c r="G186" s="190" t="s">
        <v>386</v>
      </c>
      <c r="H186" s="251"/>
      <c r="I186" s="258"/>
      <c r="J186" s="276" t="s">
        <v>489</v>
      </c>
      <c r="K186" s="218"/>
      <c r="L186" s="3"/>
      <c r="M186" s="6"/>
      <c r="N186" s="3"/>
      <c r="O186" s="3"/>
      <c r="P186" s="3"/>
      <c r="Q186" s="3"/>
      <c r="R186" s="3"/>
      <c r="S186" s="100"/>
    </row>
    <row r="187" spans="1:19" ht="20.25" thickTop="1" thickBot="1" x14ac:dyDescent="0.45">
      <c r="A187" s="330" t="s">
        <v>2040</v>
      </c>
      <c r="B187" s="701">
        <v>52</v>
      </c>
      <c r="C187" s="701"/>
      <c r="D187" s="702"/>
      <c r="E187" s="727">
        <f>SUM(F135:F186)</f>
        <v>596670049</v>
      </c>
      <c r="F187" s="728"/>
      <c r="G187" s="387"/>
      <c r="H187" s="345">
        <f>SUM(H135:H186)</f>
        <v>2346.721</v>
      </c>
      <c r="I187" s="345">
        <f>SUM(I135:I186)</f>
        <v>315</v>
      </c>
      <c r="J187" s="397"/>
      <c r="K187" s="218"/>
      <c r="L187" s="3"/>
      <c r="M187" s="6"/>
      <c r="N187" s="3"/>
      <c r="O187" s="3"/>
      <c r="P187" s="3"/>
      <c r="Q187" s="3"/>
      <c r="R187" s="3"/>
      <c r="S187" s="100"/>
    </row>
    <row r="188" spans="1:19" ht="20.25" thickTop="1" x14ac:dyDescent="0.4">
      <c r="A188" s="114" t="s">
        <v>952</v>
      </c>
      <c r="B188" s="9" t="s">
        <v>141</v>
      </c>
      <c r="C188" s="36">
        <v>44099</v>
      </c>
      <c r="D188" s="7" t="s">
        <v>1657</v>
      </c>
      <c r="E188" s="260">
        <v>9955000</v>
      </c>
      <c r="F188" s="10">
        <v>7227000</v>
      </c>
      <c r="G188" s="28" t="s">
        <v>556</v>
      </c>
      <c r="H188" s="137"/>
      <c r="I188" s="152"/>
      <c r="J188" s="223" t="s">
        <v>49</v>
      </c>
      <c r="K188" s="218"/>
      <c r="L188" s="3"/>
      <c r="M188" s="6"/>
      <c r="N188" s="3"/>
      <c r="O188" s="3"/>
      <c r="P188" s="3"/>
      <c r="Q188" s="3"/>
      <c r="R188" s="3"/>
      <c r="S188" s="100"/>
    </row>
    <row r="189" spans="1:19" x14ac:dyDescent="0.4">
      <c r="A189" s="99" t="s">
        <v>952</v>
      </c>
      <c r="B189" s="2" t="s">
        <v>141</v>
      </c>
      <c r="C189" s="35">
        <v>44022</v>
      </c>
      <c r="D189" s="3" t="s">
        <v>1658</v>
      </c>
      <c r="E189" s="15">
        <v>10593000</v>
      </c>
      <c r="F189" s="4">
        <v>7690000</v>
      </c>
      <c r="G189" s="27" t="s">
        <v>556</v>
      </c>
      <c r="H189" s="122"/>
      <c r="I189" s="145"/>
      <c r="J189" s="219" t="s">
        <v>49</v>
      </c>
      <c r="K189" s="218"/>
      <c r="L189" s="3"/>
      <c r="M189" s="6"/>
      <c r="N189" s="3"/>
      <c r="O189" s="3"/>
      <c r="P189" s="3"/>
      <c r="Q189" s="3"/>
      <c r="R189" s="3"/>
      <c r="S189" s="100"/>
    </row>
    <row r="190" spans="1:19" x14ac:dyDescent="0.4">
      <c r="A190" s="99" t="s">
        <v>1666</v>
      </c>
      <c r="B190" s="2" t="s">
        <v>141</v>
      </c>
      <c r="C190" s="35">
        <v>43990</v>
      </c>
      <c r="D190" s="3" t="s">
        <v>1667</v>
      </c>
      <c r="E190" s="15"/>
      <c r="F190" s="4"/>
      <c r="G190" s="29"/>
      <c r="H190" s="143"/>
      <c r="I190" s="145"/>
      <c r="J190" s="100" t="s">
        <v>496</v>
      </c>
      <c r="K190" s="218"/>
      <c r="L190" s="6"/>
      <c r="M190" s="40"/>
      <c r="N190" s="3"/>
      <c r="O190" s="3"/>
      <c r="P190" s="40"/>
      <c r="Q190" s="40"/>
      <c r="R190" s="3"/>
      <c r="S190" s="101"/>
    </row>
    <row r="191" spans="1:19" x14ac:dyDescent="0.4">
      <c r="A191" s="99" t="s">
        <v>1690</v>
      </c>
      <c r="B191" s="2" t="s">
        <v>141</v>
      </c>
      <c r="C191" s="35">
        <v>44228</v>
      </c>
      <c r="D191" s="6" t="s">
        <v>0</v>
      </c>
      <c r="E191" s="15"/>
      <c r="F191" s="4">
        <v>5310360</v>
      </c>
      <c r="G191" s="27" t="s">
        <v>1691</v>
      </c>
      <c r="H191" s="122"/>
      <c r="I191" s="139"/>
      <c r="J191" s="100" t="s">
        <v>325</v>
      </c>
      <c r="K191" s="218"/>
      <c r="L191" s="6"/>
      <c r="M191" s="6"/>
      <c r="N191" s="3"/>
      <c r="O191" s="3"/>
      <c r="P191" s="6"/>
      <c r="Q191" s="6"/>
      <c r="R191" s="3"/>
      <c r="S191" s="108"/>
    </row>
    <row r="192" spans="1:19" x14ac:dyDescent="0.4">
      <c r="A192" s="99" t="s">
        <v>778</v>
      </c>
      <c r="B192" s="2" t="s">
        <v>141</v>
      </c>
      <c r="C192" s="35">
        <v>44099</v>
      </c>
      <c r="D192" s="3" t="s">
        <v>1697</v>
      </c>
      <c r="E192" s="15">
        <v>12291400</v>
      </c>
      <c r="F192" s="15">
        <v>3160000</v>
      </c>
      <c r="G192" s="27" t="s">
        <v>637</v>
      </c>
      <c r="H192" s="122"/>
      <c r="I192" s="139"/>
      <c r="J192" s="100" t="s">
        <v>887</v>
      </c>
      <c r="K192" s="218"/>
      <c r="L192" s="6"/>
      <c r="M192" s="6"/>
      <c r="N192" s="3"/>
      <c r="O192" s="3"/>
      <c r="P192" s="6"/>
      <c r="Q192" s="6"/>
      <c r="R192" s="6"/>
      <c r="S192" s="108"/>
    </row>
    <row r="193" spans="1:19" x14ac:dyDescent="0.4">
      <c r="A193" s="99" t="s">
        <v>1704</v>
      </c>
      <c r="B193" s="2" t="s">
        <v>141</v>
      </c>
      <c r="C193" s="35">
        <v>44152</v>
      </c>
      <c r="D193" s="3" t="s">
        <v>1707</v>
      </c>
      <c r="E193" s="15"/>
      <c r="F193" s="4">
        <v>933000</v>
      </c>
      <c r="G193" s="27" t="s">
        <v>951</v>
      </c>
      <c r="H193" s="122"/>
      <c r="I193" s="139"/>
      <c r="J193" s="100" t="s">
        <v>795</v>
      </c>
      <c r="K193" s="221"/>
      <c r="L193" s="45"/>
      <c r="M193" s="47"/>
      <c r="N193" s="45"/>
      <c r="O193" s="45"/>
      <c r="P193" s="47"/>
      <c r="Q193" s="47"/>
      <c r="R193" s="47"/>
      <c r="S193" s="110"/>
    </row>
    <row r="194" spans="1:19" x14ac:dyDescent="0.4">
      <c r="A194" s="99" t="s">
        <v>788</v>
      </c>
      <c r="B194" s="2" t="s">
        <v>141</v>
      </c>
      <c r="C194" s="35">
        <v>44120</v>
      </c>
      <c r="D194" s="6" t="s">
        <v>0</v>
      </c>
      <c r="E194" s="15">
        <v>2700000</v>
      </c>
      <c r="F194" s="4">
        <v>2160000</v>
      </c>
      <c r="G194" s="27" t="s">
        <v>787</v>
      </c>
      <c r="H194" s="122"/>
      <c r="I194" s="139"/>
      <c r="J194" s="100" t="s">
        <v>489</v>
      </c>
      <c r="K194" s="218"/>
      <c r="L194" s="40"/>
      <c r="M194" s="40"/>
      <c r="N194" s="3"/>
      <c r="O194" s="3"/>
      <c r="P194" s="40"/>
      <c r="Q194" s="40"/>
      <c r="R194" s="3"/>
      <c r="S194" s="101"/>
    </row>
    <row r="195" spans="1:19" x14ac:dyDescent="0.4">
      <c r="A195" s="99" t="s">
        <v>1704</v>
      </c>
      <c r="B195" s="2" t="s">
        <v>141</v>
      </c>
      <c r="C195" s="35">
        <v>44111</v>
      </c>
      <c r="D195" s="3" t="s">
        <v>1708</v>
      </c>
      <c r="E195" s="15"/>
      <c r="F195" s="4">
        <v>11000000</v>
      </c>
      <c r="G195" s="27" t="s">
        <v>540</v>
      </c>
      <c r="H195" s="122"/>
      <c r="I195" s="139"/>
      <c r="J195" s="100" t="s">
        <v>489</v>
      </c>
      <c r="K195" s="221"/>
      <c r="L195" s="45"/>
      <c r="M195" s="47"/>
      <c r="N195" s="45"/>
      <c r="O195" s="45"/>
      <c r="P195" s="47"/>
      <c r="Q195" s="47"/>
      <c r="R195" s="47"/>
      <c r="S195" s="110"/>
    </row>
    <row r="196" spans="1:19" x14ac:dyDescent="0.4">
      <c r="A196" s="99" t="s">
        <v>741</v>
      </c>
      <c r="B196" s="2" t="s">
        <v>141</v>
      </c>
      <c r="C196" s="35">
        <v>43913</v>
      </c>
      <c r="D196" s="3" t="s">
        <v>385</v>
      </c>
      <c r="E196" s="15"/>
      <c r="F196" s="4">
        <v>210000000</v>
      </c>
      <c r="G196" s="29" t="s">
        <v>205</v>
      </c>
      <c r="H196" s="143">
        <v>1428.376</v>
      </c>
      <c r="I196" s="139"/>
      <c r="J196" s="100" t="s">
        <v>303</v>
      </c>
      <c r="K196" s="218" t="s">
        <v>377</v>
      </c>
      <c r="L196" s="40"/>
      <c r="M196" s="40"/>
      <c r="N196" s="3"/>
      <c r="O196" s="3"/>
      <c r="P196" s="40"/>
      <c r="Q196" s="40"/>
      <c r="R196" s="3"/>
      <c r="S196" s="101"/>
    </row>
    <row r="197" spans="1:19" ht="37.5" x14ac:dyDescent="0.4">
      <c r="A197" s="99" t="s">
        <v>737</v>
      </c>
      <c r="B197" s="2" t="s">
        <v>141</v>
      </c>
      <c r="C197" s="35">
        <v>45186</v>
      </c>
      <c r="D197" s="6" t="s">
        <v>1562</v>
      </c>
      <c r="E197" s="15"/>
      <c r="F197" s="4">
        <v>16000000</v>
      </c>
      <c r="G197" s="30" t="s">
        <v>205</v>
      </c>
      <c r="H197" s="142">
        <v>160</v>
      </c>
      <c r="I197" s="139">
        <v>25</v>
      </c>
      <c r="J197" s="100" t="s">
        <v>496</v>
      </c>
      <c r="K197" s="218"/>
      <c r="L197" s="40"/>
      <c r="M197" s="40"/>
      <c r="N197" s="3"/>
      <c r="O197" s="3"/>
      <c r="P197" s="40"/>
      <c r="Q197" s="40"/>
      <c r="R197" s="3"/>
      <c r="S197" s="101"/>
    </row>
    <row r="198" spans="1:19" x14ac:dyDescent="0.4">
      <c r="A198" s="99" t="s">
        <v>780</v>
      </c>
      <c r="B198" s="2" t="s">
        <v>141</v>
      </c>
      <c r="C198" s="35">
        <v>44061</v>
      </c>
      <c r="D198" s="6" t="s">
        <v>1584</v>
      </c>
      <c r="E198" s="15"/>
      <c r="F198" s="4"/>
      <c r="G198" s="30"/>
      <c r="H198" s="142"/>
      <c r="I198" s="139"/>
      <c r="J198" s="100" t="s">
        <v>496</v>
      </c>
      <c r="K198" s="218"/>
      <c r="L198" s="40"/>
      <c r="M198" s="40"/>
      <c r="N198" s="3"/>
      <c r="O198" s="3"/>
      <c r="P198" s="40"/>
      <c r="Q198" s="40"/>
      <c r="R198" s="3"/>
      <c r="S198" s="101"/>
    </row>
    <row r="199" spans="1:19" x14ac:dyDescent="0.4">
      <c r="A199" s="99" t="s">
        <v>907</v>
      </c>
      <c r="B199" s="2" t="s">
        <v>141</v>
      </c>
      <c r="C199" s="35">
        <v>44103</v>
      </c>
      <c r="D199" s="3" t="s">
        <v>908</v>
      </c>
      <c r="E199" s="15"/>
      <c r="F199" s="4">
        <v>57790000</v>
      </c>
      <c r="G199" s="30" t="s">
        <v>205</v>
      </c>
      <c r="H199" s="142">
        <v>456</v>
      </c>
      <c r="I199" s="139"/>
      <c r="J199" s="100" t="s">
        <v>496</v>
      </c>
      <c r="K199" s="218"/>
      <c r="L199" s="40"/>
      <c r="M199" s="40"/>
      <c r="N199" s="3"/>
      <c r="O199" s="3"/>
      <c r="P199" s="40"/>
      <c r="Q199" s="40"/>
      <c r="R199" s="3"/>
      <c r="S199" s="101"/>
    </row>
    <row r="200" spans="1:19" x14ac:dyDescent="0.4">
      <c r="A200" s="99" t="s">
        <v>909</v>
      </c>
      <c r="B200" s="2" t="s">
        <v>141</v>
      </c>
      <c r="C200" s="35">
        <v>45257</v>
      </c>
      <c r="D200" s="3" t="s">
        <v>910</v>
      </c>
      <c r="E200" s="15"/>
      <c r="F200" s="4"/>
      <c r="G200" s="30"/>
      <c r="H200" s="142"/>
      <c r="I200" s="139"/>
      <c r="J200" s="100" t="s">
        <v>489</v>
      </c>
      <c r="K200" s="218"/>
      <c r="L200" s="40"/>
      <c r="M200" s="40"/>
      <c r="N200" s="3"/>
      <c r="O200" s="3"/>
      <c r="P200" s="40"/>
      <c r="Q200" s="40"/>
      <c r="R200" s="3"/>
      <c r="S200" s="101"/>
    </row>
    <row r="201" spans="1:19" x14ac:dyDescent="0.4">
      <c r="A201" s="99" t="s">
        <v>909</v>
      </c>
      <c r="B201" s="2" t="s">
        <v>141</v>
      </c>
      <c r="C201" s="35">
        <v>45263</v>
      </c>
      <c r="D201" s="3" t="s">
        <v>910</v>
      </c>
      <c r="E201" s="15"/>
      <c r="F201" s="4">
        <v>12749000</v>
      </c>
      <c r="G201" s="27" t="s">
        <v>1214</v>
      </c>
      <c r="H201" s="122"/>
      <c r="I201" s="139"/>
      <c r="J201" s="100" t="s">
        <v>489</v>
      </c>
      <c r="K201" s="218"/>
      <c r="L201" s="40"/>
      <c r="M201" s="40"/>
      <c r="N201" s="3"/>
      <c r="O201" s="3"/>
      <c r="P201" s="40"/>
      <c r="Q201" s="40"/>
      <c r="R201" s="3"/>
      <c r="S201" s="101"/>
    </row>
    <row r="202" spans="1:19" x14ac:dyDescent="0.4">
      <c r="A202" s="99" t="s">
        <v>1723</v>
      </c>
      <c r="B202" s="2" t="s">
        <v>141</v>
      </c>
      <c r="C202" s="35">
        <v>44167</v>
      </c>
      <c r="D202" s="3" t="s">
        <v>1724</v>
      </c>
      <c r="E202" s="15">
        <v>14060000</v>
      </c>
      <c r="F202" s="4">
        <v>13300000</v>
      </c>
      <c r="G202" s="27" t="s">
        <v>960</v>
      </c>
      <c r="H202" s="122"/>
      <c r="I202" s="139"/>
      <c r="J202" s="100" t="s">
        <v>371</v>
      </c>
      <c r="K202" s="218"/>
      <c r="L202" s="40"/>
      <c r="M202" s="40"/>
      <c r="N202" s="3"/>
      <c r="O202" s="3"/>
      <c r="P202" s="40"/>
      <c r="Q202" s="40"/>
      <c r="R202" s="3"/>
      <c r="S202" s="101"/>
    </row>
    <row r="203" spans="1:19" x14ac:dyDescent="0.4">
      <c r="A203" s="99" t="s">
        <v>1723</v>
      </c>
      <c r="B203" s="2" t="s">
        <v>141</v>
      </c>
      <c r="C203" s="35">
        <v>44076</v>
      </c>
      <c r="D203" s="3" t="s">
        <v>1725</v>
      </c>
      <c r="E203" s="15">
        <v>5430000</v>
      </c>
      <c r="F203" s="4">
        <v>5200000</v>
      </c>
      <c r="G203" s="27" t="s">
        <v>1726</v>
      </c>
      <c r="H203" s="122"/>
      <c r="I203" s="139"/>
      <c r="J203" s="100" t="s">
        <v>371</v>
      </c>
      <c r="K203" s="218"/>
      <c r="L203" s="40"/>
      <c r="M203" s="40"/>
      <c r="N203" s="3"/>
      <c r="O203" s="3"/>
      <c r="P203" s="40"/>
      <c r="Q203" s="40"/>
      <c r="R203" s="3"/>
      <c r="S203" s="101"/>
    </row>
    <row r="204" spans="1:19" x14ac:dyDescent="0.4">
      <c r="A204" s="99" t="s">
        <v>911</v>
      </c>
      <c r="B204" s="2" t="s">
        <v>141</v>
      </c>
      <c r="C204" s="35">
        <v>44264</v>
      </c>
      <c r="D204" s="3" t="s">
        <v>1475</v>
      </c>
      <c r="E204" s="15"/>
      <c r="F204" s="4">
        <v>880000</v>
      </c>
      <c r="G204" s="27" t="s">
        <v>637</v>
      </c>
      <c r="H204" s="122">
        <v>0.22500000000000001</v>
      </c>
      <c r="I204" s="139"/>
      <c r="J204" s="100" t="s">
        <v>292</v>
      </c>
      <c r="K204" s="218"/>
      <c r="L204" s="40"/>
      <c r="M204" s="40"/>
      <c r="N204" s="3"/>
      <c r="O204" s="3"/>
      <c r="P204" s="40"/>
      <c r="Q204" s="40"/>
      <c r="R204" s="3"/>
      <c r="S204" s="101"/>
    </row>
    <row r="205" spans="1:19" x14ac:dyDescent="0.4">
      <c r="A205" s="99" t="s">
        <v>911</v>
      </c>
      <c r="B205" s="2" t="s">
        <v>141</v>
      </c>
      <c r="C205" s="35">
        <v>44930</v>
      </c>
      <c r="D205" s="3" t="s">
        <v>912</v>
      </c>
      <c r="E205" s="15"/>
      <c r="F205" s="4">
        <v>1232000</v>
      </c>
      <c r="G205" s="27" t="s">
        <v>793</v>
      </c>
      <c r="H205" s="122"/>
      <c r="I205" s="139"/>
      <c r="J205" s="100" t="s">
        <v>303</v>
      </c>
      <c r="K205" s="218"/>
      <c r="L205" s="40"/>
      <c r="M205" s="40"/>
      <c r="N205" s="3"/>
      <c r="O205" s="3"/>
      <c r="P205" s="40"/>
      <c r="Q205" s="40"/>
      <c r="R205" s="3"/>
      <c r="S205" s="101"/>
    </row>
    <row r="206" spans="1:19" x14ac:dyDescent="0.4">
      <c r="A206" s="99" t="s">
        <v>911</v>
      </c>
      <c r="B206" s="2" t="s">
        <v>141</v>
      </c>
      <c r="C206" s="35">
        <v>44145</v>
      </c>
      <c r="D206" s="3" t="s">
        <v>1476</v>
      </c>
      <c r="E206" s="15"/>
      <c r="F206" s="4">
        <v>18480000</v>
      </c>
      <c r="G206" s="29" t="s">
        <v>205</v>
      </c>
      <c r="H206" s="122"/>
      <c r="I206" s="139"/>
      <c r="J206" s="100" t="s">
        <v>303</v>
      </c>
      <c r="K206" s="218"/>
      <c r="L206" s="40"/>
      <c r="M206" s="40"/>
      <c r="N206" s="3"/>
      <c r="O206" s="3"/>
      <c r="P206" s="40"/>
      <c r="Q206" s="40"/>
      <c r="R206" s="3"/>
      <c r="S206" s="101"/>
    </row>
    <row r="207" spans="1:19" x14ac:dyDescent="0.4">
      <c r="A207" s="99" t="s">
        <v>911</v>
      </c>
      <c r="B207" s="2" t="s">
        <v>141</v>
      </c>
      <c r="C207" s="35">
        <v>45178</v>
      </c>
      <c r="D207" s="3" t="s">
        <v>913</v>
      </c>
      <c r="E207" s="15"/>
      <c r="F207" s="4">
        <v>92400000</v>
      </c>
      <c r="G207" s="29" t="s">
        <v>205</v>
      </c>
      <c r="H207" s="143">
        <v>930</v>
      </c>
      <c r="I207" s="139">
        <v>671</v>
      </c>
      <c r="J207" s="100" t="s">
        <v>303</v>
      </c>
      <c r="K207" s="218"/>
      <c r="L207" s="40"/>
      <c r="M207" s="40"/>
      <c r="N207" s="3"/>
      <c r="O207" s="3"/>
      <c r="P207" s="40"/>
      <c r="Q207" s="40"/>
      <c r="R207" s="3"/>
      <c r="S207" s="101"/>
    </row>
    <row r="208" spans="1:19" x14ac:dyDescent="0.4">
      <c r="A208" s="99" t="s">
        <v>911</v>
      </c>
      <c r="B208" s="2" t="s">
        <v>141</v>
      </c>
      <c r="C208" s="35">
        <v>45248</v>
      </c>
      <c r="D208" s="3" t="s">
        <v>914</v>
      </c>
      <c r="E208" s="15"/>
      <c r="F208" s="4">
        <v>2145000</v>
      </c>
      <c r="G208" s="27" t="s">
        <v>793</v>
      </c>
      <c r="H208" s="122">
        <v>46.1</v>
      </c>
      <c r="I208" s="139">
        <v>6</v>
      </c>
      <c r="J208" s="100" t="s">
        <v>303</v>
      </c>
      <c r="K208" s="218"/>
      <c r="L208" s="40"/>
      <c r="M208" s="40"/>
      <c r="N208" s="3"/>
      <c r="O208" s="3"/>
      <c r="P208" s="40"/>
      <c r="Q208" s="40"/>
      <c r="R208" s="3"/>
      <c r="S208" s="101"/>
    </row>
    <row r="209" spans="1:19" x14ac:dyDescent="0.4">
      <c r="A209" s="99" t="s">
        <v>915</v>
      </c>
      <c r="B209" s="2" t="s">
        <v>141</v>
      </c>
      <c r="C209" s="35">
        <v>44271</v>
      </c>
      <c r="D209" s="3" t="s">
        <v>916</v>
      </c>
      <c r="E209" s="15"/>
      <c r="F209" s="4">
        <v>795000</v>
      </c>
      <c r="G209" s="29" t="s">
        <v>917</v>
      </c>
      <c r="H209" s="143"/>
      <c r="I209" s="145"/>
      <c r="J209" s="100" t="s">
        <v>371</v>
      </c>
      <c r="K209" s="218"/>
      <c r="L209" s="3"/>
      <c r="M209" s="6"/>
      <c r="N209" s="3"/>
      <c r="O209" s="3"/>
      <c r="P209" s="6"/>
      <c r="Q209" s="6"/>
      <c r="R209" s="3"/>
      <c r="S209" s="108"/>
    </row>
    <row r="210" spans="1:19" x14ac:dyDescent="0.4">
      <c r="A210" s="99" t="s">
        <v>753</v>
      </c>
      <c r="B210" s="2" t="s">
        <v>141</v>
      </c>
      <c r="C210" s="35">
        <v>44155</v>
      </c>
      <c r="D210" s="3" t="s">
        <v>797</v>
      </c>
      <c r="E210" s="15">
        <v>3857000</v>
      </c>
      <c r="F210" s="4">
        <v>3071000</v>
      </c>
      <c r="G210" s="29" t="s">
        <v>1214</v>
      </c>
      <c r="H210" s="143"/>
      <c r="I210" s="145"/>
      <c r="J210" s="100" t="s">
        <v>489</v>
      </c>
      <c r="K210" s="218"/>
      <c r="L210" s="3"/>
      <c r="M210" s="6"/>
      <c r="N210" s="3"/>
      <c r="O210" s="3"/>
      <c r="P210" s="6"/>
      <c r="Q210" s="6"/>
      <c r="R210" s="3"/>
      <c r="S210" s="108"/>
    </row>
    <row r="211" spans="1:19" x14ac:dyDescent="0.4">
      <c r="A211" s="99" t="s">
        <v>1211</v>
      </c>
      <c r="B211" s="2" t="s">
        <v>141</v>
      </c>
      <c r="C211" s="35">
        <v>44015</v>
      </c>
      <c r="D211" s="3" t="s">
        <v>1212</v>
      </c>
      <c r="E211" s="15">
        <v>13427000</v>
      </c>
      <c r="F211" s="4">
        <v>10809000</v>
      </c>
      <c r="G211" s="29" t="s">
        <v>205</v>
      </c>
      <c r="H211" s="143">
        <v>46.4</v>
      </c>
      <c r="I211" s="139">
        <v>18</v>
      </c>
      <c r="J211" s="100" t="s">
        <v>171</v>
      </c>
      <c r="K211" s="218"/>
      <c r="L211" s="3"/>
      <c r="M211" s="6"/>
      <c r="N211" s="3"/>
      <c r="O211" s="3"/>
      <c r="P211" s="6"/>
      <c r="Q211" s="6"/>
      <c r="R211" s="3"/>
      <c r="S211" s="108"/>
    </row>
    <row r="212" spans="1:19" x14ac:dyDescent="0.4">
      <c r="A212" s="99" t="s">
        <v>1211</v>
      </c>
      <c r="B212" s="2" t="s">
        <v>141</v>
      </c>
      <c r="C212" s="35">
        <v>44015</v>
      </c>
      <c r="D212" s="3" t="s">
        <v>351</v>
      </c>
      <c r="E212" s="15">
        <v>13312000</v>
      </c>
      <c r="F212" s="4">
        <v>10714000</v>
      </c>
      <c r="G212" s="29" t="s">
        <v>1214</v>
      </c>
      <c r="H212" s="143">
        <v>45.18</v>
      </c>
      <c r="I212" s="139">
        <v>18</v>
      </c>
      <c r="J212" s="100" t="s">
        <v>171</v>
      </c>
      <c r="K212" s="218"/>
      <c r="L212" s="3"/>
      <c r="M212" s="6"/>
      <c r="N212" s="3"/>
      <c r="O212" s="3"/>
      <c r="P212" s="6"/>
      <c r="Q212" s="6"/>
      <c r="R212" s="3"/>
      <c r="S212" s="108"/>
    </row>
    <row r="213" spans="1:19" x14ac:dyDescent="0.4">
      <c r="A213" s="99" t="s">
        <v>1211</v>
      </c>
      <c r="B213" s="2" t="s">
        <v>141</v>
      </c>
      <c r="C213" s="35">
        <v>44015</v>
      </c>
      <c r="D213" s="3" t="s">
        <v>352</v>
      </c>
      <c r="E213" s="15">
        <v>12765000</v>
      </c>
      <c r="F213" s="4">
        <v>10266000</v>
      </c>
      <c r="G213" s="29" t="s">
        <v>1215</v>
      </c>
      <c r="H213" s="143">
        <v>43.4</v>
      </c>
      <c r="I213" s="139">
        <v>17</v>
      </c>
      <c r="J213" s="100" t="s">
        <v>171</v>
      </c>
      <c r="K213" s="218"/>
      <c r="L213" s="3"/>
      <c r="M213" s="6"/>
      <c r="N213" s="3"/>
      <c r="O213" s="3"/>
      <c r="P213" s="6"/>
      <c r="Q213" s="6"/>
      <c r="R213" s="3"/>
      <c r="S213" s="108"/>
    </row>
    <row r="214" spans="1:19" x14ac:dyDescent="0.4">
      <c r="A214" s="99" t="s">
        <v>1211</v>
      </c>
      <c r="B214" s="2" t="s">
        <v>141</v>
      </c>
      <c r="C214" s="35">
        <v>44015</v>
      </c>
      <c r="D214" s="3" t="s">
        <v>1213</v>
      </c>
      <c r="E214" s="15">
        <v>12743000</v>
      </c>
      <c r="F214" s="4">
        <v>10249000</v>
      </c>
      <c r="G214" s="29" t="s">
        <v>1216</v>
      </c>
      <c r="H214" s="143">
        <v>43.2</v>
      </c>
      <c r="I214" s="139">
        <v>17</v>
      </c>
      <c r="J214" s="100" t="s">
        <v>171</v>
      </c>
      <c r="K214" s="218"/>
      <c r="L214" s="3"/>
      <c r="M214" s="6"/>
      <c r="N214" s="3"/>
      <c r="O214" s="3"/>
      <c r="P214" s="6"/>
      <c r="Q214" s="6"/>
      <c r="R214" s="3"/>
      <c r="S214" s="108"/>
    </row>
    <row r="215" spans="1:19" x14ac:dyDescent="0.4">
      <c r="A215" s="99" t="s">
        <v>1211</v>
      </c>
      <c r="B215" s="2" t="s">
        <v>141</v>
      </c>
      <c r="C215" s="35">
        <v>44015</v>
      </c>
      <c r="D215" s="3" t="s">
        <v>1217</v>
      </c>
      <c r="E215" s="15">
        <v>12706000</v>
      </c>
      <c r="F215" s="4">
        <v>10218000</v>
      </c>
      <c r="G215" s="29" t="s">
        <v>1218</v>
      </c>
      <c r="H215" s="143">
        <v>42.75</v>
      </c>
      <c r="I215" s="139">
        <v>17</v>
      </c>
      <c r="J215" s="100" t="s">
        <v>171</v>
      </c>
      <c r="K215" s="218"/>
      <c r="L215" s="3"/>
      <c r="M215" s="6"/>
      <c r="N215" s="3"/>
      <c r="O215" s="3"/>
      <c r="P215" s="6"/>
      <c r="Q215" s="6"/>
      <c r="R215" s="3"/>
      <c r="S215" s="108"/>
    </row>
    <row r="216" spans="1:19" x14ac:dyDescent="0.4">
      <c r="A216" s="99" t="s">
        <v>745</v>
      </c>
      <c r="B216" s="2" t="s">
        <v>141</v>
      </c>
      <c r="C216" s="35">
        <v>45030</v>
      </c>
      <c r="D216" s="3" t="s">
        <v>918</v>
      </c>
      <c r="E216" s="15"/>
      <c r="F216" s="4">
        <v>11800000</v>
      </c>
      <c r="G216" s="29" t="s">
        <v>145</v>
      </c>
      <c r="H216" s="143"/>
      <c r="I216" s="139"/>
      <c r="J216" s="100" t="s">
        <v>489</v>
      </c>
      <c r="K216" s="218"/>
      <c r="L216" s="3"/>
      <c r="M216" s="6"/>
      <c r="N216" s="3"/>
      <c r="O216" s="3"/>
      <c r="P216" s="6"/>
      <c r="Q216" s="6"/>
      <c r="R216" s="3"/>
      <c r="S216" s="108"/>
    </row>
    <row r="217" spans="1:19" x14ac:dyDescent="0.4">
      <c r="A217" s="99" t="s">
        <v>746</v>
      </c>
      <c r="B217" s="2" t="s">
        <v>141</v>
      </c>
      <c r="C217" s="35">
        <v>43952</v>
      </c>
      <c r="D217" s="6" t="s">
        <v>919</v>
      </c>
      <c r="E217" s="15"/>
      <c r="F217" s="4">
        <v>1370000</v>
      </c>
      <c r="G217" s="29" t="s">
        <v>145</v>
      </c>
      <c r="H217" s="143">
        <v>2.1</v>
      </c>
      <c r="I217" s="145">
        <v>3</v>
      </c>
      <c r="J217" s="100" t="s">
        <v>489</v>
      </c>
      <c r="K217" s="218"/>
      <c r="L217" s="3"/>
      <c r="M217" s="6"/>
      <c r="N217" s="3"/>
      <c r="O217" s="3"/>
      <c r="P217" s="6"/>
      <c r="Q217" s="6"/>
      <c r="R217" s="3"/>
      <c r="S217" s="108"/>
    </row>
    <row r="218" spans="1:19" x14ac:dyDescent="0.4">
      <c r="A218" s="99" t="s">
        <v>944</v>
      </c>
      <c r="B218" s="2" t="s">
        <v>141</v>
      </c>
      <c r="C218" s="35">
        <v>44111</v>
      </c>
      <c r="D218" s="6" t="s">
        <v>1582</v>
      </c>
      <c r="E218" s="15"/>
      <c r="F218" s="4">
        <v>6578000</v>
      </c>
      <c r="G218" s="29" t="s">
        <v>758</v>
      </c>
      <c r="H218" s="143"/>
      <c r="I218" s="145"/>
      <c r="J218" s="100" t="s">
        <v>496</v>
      </c>
      <c r="K218" s="218"/>
      <c r="L218" s="3"/>
      <c r="M218" s="6"/>
      <c r="N218" s="3"/>
      <c r="O218" s="3"/>
      <c r="P218" s="6"/>
      <c r="Q218" s="6"/>
      <c r="R218" s="3"/>
      <c r="S218" s="108"/>
    </row>
    <row r="219" spans="1:19" x14ac:dyDescent="0.4">
      <c r="A219" s="105" t="s">
        <v>1105</v>
      </c>
      <c r="B219" s="2" t="s">
        <v>558</v>
      </c>
      <c r="C219" s="35">
        <v>44259</v>
      </c>
      <c r="D219" s="3" t="s">
        <v>1106</v>
      </c>
      <c r="E219" s="15"/>
      <c r="F219" s="4"/>
      <c r="G219" s="27"/>
      <c r="H219" s="122"/>
      <c r="I219" s="145"/>
      <c r="J219" s="100" t="s">
        <v>496</v>
      </c>
      <c r="K219" s="218"/>
      <c r="L219" s="3"/>
      <c r="M219" s="6"/>
      <c r="N219" s="3"/>
      <c r="O219" s="3"/>
      <c r="P219" s="3"/>
      <c r="Q219" s="3"/>
      <c r="R219" s="3"/>
      <c r="S219" s="100"/>
    </row>
    <row r="220" spans="1:19" x14ac:dyDescent="0.4">
      <c r="A220" s="99" t="s">
        <v>1208</v>
      </c>
      <c r="B220" s="2" t="s">
        <v>141</v>
      </c>
      <c r="C220" s="35">
        <v>44189</v>
      </c>
      <c r="D220" s="6" t="s">
        <v>1722</v>
      </c>
      <c r="E220" s="15"/>
      <c r="F220" s="4">
        <v>1250000</v>
      </c>
      <c r="G220" s="27" t="s">
        <v>658</v>
      </c>
      <c r="H220" s="135">
        <v>7.8</v>
      </c>
      <c r="I220" s="145">
        <v>7</v>
      </c>
      <c r="J220" s="100" t="s">
        <v>489</v>
      </c>
      <c r="K220" s="218"/>
      <c r="L220" s="3"/>
      <c r="M220" s="6"/>
      <c r="N220" s="3"/>
      <c r="O220" s="3"/>
      <c r="P220" s="3"/>
      <c r="Q220" s="3"/>
      <c r="R220" s="3"/>
      <c r="S220" s="100"/>
    </row>
    <row r="221" spans="1:19" x14ac:dyDescent="0.4">
      <c r="A221" s="99" t="s">
        <v>1734</v>
      </c>
      <c r="B221" s="2" t="s">
        <v>141</v>
      </c>
      <c r="C221" s="35">
        <v>44153</v>
      </c>
      <c r="D221" s="3" t="s">
        <v>1735</v>
      </c>
      <c r="E221" s="15"/>
      <c r="F221" s="4">
        <v>35849000</v>
      </c>
      <c r="G221" s="27" t="s">
        <v>540</v>
      </c>
      <c r="H221" s="122">
        <v>150</v>
      </c>
      <c r="I221" s="145">
        <v>220</v>
      </c>
      <c r="J221" s="100" t="s">
        <v>325</v>
      </c>
      <c r="K221" s="218"/>
      <c r="L221" s="3"/>
      <c r="M221" s="6"/>
      <c r="N221" s="3"/>
      <c r="O221" s="3"/>
      <c r="P221" s="3"/>
      <c r="Q221" s="3"/>
      <c r="R221" s="3"/>
      <c r="S221" s="100"/>
    </row>
    <row r="222" spans="1:19" x14ac:dyDescent="0.4">
      <c r="A222" s="99" t="s">
        <v>798</v>
      </c>
      <c r="B222" s="2" t="s">
        <v>141</v>
      </c>
      <c r="C222" s="35">
        <v>44173</v>
      </c>
      <c r="D222" s="3" t="s">
        <v>1718</v>
      </c>
      <c r="E222" s="15"/>
      <c r="F222" s="4">
        <v>38500000</v>
      </c>
      <c r="G222" s="27" t="s">
        <v>637</v>
      </c>
      <c r="H222" s="135"/>
      <c r="I222" s="139"/>
      <c r="J222" s="100" t="s">
        <v>744</v>
      </c>
      <c r="K222" s="218"/>
      <c r="L222" s="3"/>
      <c r="M222" s="6"/>
      <c r="N222" s="3"/>
      <c r="O222" s="3"/>
      <c r="P222" s="3"/>
      <c r="Q222" s="3"/>
      <c r="R222" s="3"/>
      <c r="S222" s="100"/>
    </row>
    <row r="223" spans="1:19" x14ac:dyDescent="0.4">
      <c r="A223" s="99" t="s">
        <v>830</v>
      </c>
      <c r="B223" s="2" t="s">
        <v>141</v>
      </c>
      <c r="C223" s="35">
        <v>44028</v>
      </c>
      <c r="D223" s="3" t="s">
        <v>1577</v>
      </c>
      <c r="E223" s="15"/>
      <c r="F223" s="44">
        <v>1330000</v>
      </c>
      <c r="G223" s="27" t="s">
        <v>1576</v>
      </c>
      <c r="H223" s="122"/>
      <c r="I223" s="145"/>
      <c r="J223" s="100" t="s">
        <v>489</v>
      </c>
      <c r="K223" s="218"/>
      <c r="L223" s="3"/>
      <c r="M223" s="6"/>
      <c r="N223" s="3"/>
      <c r="O223" s="3"/>
      <c r="P223" s="3"/>
      <c r="Q223" s="3"/>
      <c r="R223" s="3"/>
      <c r="S223" s="100"/>
    </row>
    <row r="224" spans="1:19" x14ac:dyDescent="0.4">
      <c r="A224" s="99" t="s">
        <v>749</v>
      </c>
      <c r="B224" s="2" t="s">
        <v>141</v>
      </c>
      <c r="C224" s="35">
        <v>43992</v>
      </c>
      <c r="D224" s="3" t="s">
        <v>1538</v>
      </c>
      <c r="E224" s="15"/>
      <c r="F224" s="4">
        <v>5874000</v>
      </c>
      <c r="G224" s="27" t="s">
        <v>740</v>
      </c>
      <c r="H224" s="135"/>
      <c r="I224" s="145"/>
      <c r="J224" s="100" t="s">
        <v>489</v>
      </c>
      <c r="K224" s="218"/>
      <c r="L224" s="3"/>
      <c r="M224" s="6"/>
      <c r="N224" s="3"/>
      <c r="O224" s="3"/>
      <c r="P224" s="3"/>
      <c r="Q224" s="3"/>
      <c r="R224" s="3"/>
      <c r="S224" s="100"/>
    </row>
    <row r="225" spans="1:19" x14ac:dyDescent="0.4">
      <c r="A225" s="99" t="s">
        <v>761</v>
      </c>
      <c r="B225" s="2" t="s">
        <v>141</v>
      </c>
      <c r="C225" s="35">
        <v>43985</v>
      </c>
      <c r="D225" s="3" t="s">
        <v>1555</v>
      </c>
      <c r="E225" s="15"/>
      <c r="F225" s="4">
        <v>2816000</v>
      </c>
      <c r="G225" s="27" t="s">
        <v>306</v>
      </c>
      <c r="H225" s="135"/>
      <c r="I225" s="145"/>
      <c r="J225" s="100" t="s">
        <v>489</v>
      </c>
      <c r="K225" s="218"/>
      <c r="L225" s="3"/>
      <c r="M225" s="6"/>
      <c r="N225" s="3"/>
      <c r="O225" s="3"/>
      <c r="P225" s="3"/>
      <c r="Q225" s="3"/>
      <c r="R225" s="3"/>
      <c r="S225" s="100"/>
    </row>
    <row r="226" spans="1:19" x14ac:dyDescent="0.4">
      <c r="A226" s="99" t="s">
        <v>802</v>
      </c>
      <c r="B226" s="2" t="s">
        <v>141</v>
      </c>
      <c r="C226" s="35">
        <v>44173</v>
      </c>
      <c r="D226" s="3" t="s">
        <v>803</v>
      </c>
      <c r="E226" s="15">
        <v>2097000</v>
      </c>
      <c r="F226" s="4">
        <v>1590000</v>
      </c>
      <c r="G226" s="27" t="s">
        <v>637</v>
      </c>
      <c r="H226" s="122"/>
      <c r="I226" s="145"/>
      <c r="J226" s="100" t="s">
        <v>489</v>
      </c>
      <c r="K226" s="218"/>
      <c r="L226" s="3"/>
      <c r="M226" s="6"/>
      <c r="N226" s="3"/>
      <c r="O226" s="3"/>
      <c r="P226" s="3"/>
      <c r="Q226" s="3"/>
      <c r="R226" s="3"/>
      <c r="S226" s="100"/>
    </row>
    <row r="227" spans="1:19" x14ac:dyDescent="0.4">
      <c r="A227" s="99" t="s">
        <v>745</v>
      </c>
      <c r="B227" s="2" t="s">
        <v>141</v>
      </c>
      <c r="C227" s="35">
        <v>44033</v>
      </c>
      <c r="D227" s="3" t="s">
        <v>1541</v>
      </c>
      <c r="E227" s="15"/>
      <c r="F227" s="4">
        <v>13100000</v>
      </c>
      <c r="G227" s="29" t="s">
        <v>145</v>
      </c>
      <c r="H227" s="135"/>
      <c r="I227" s="139"/>
      <c r="J227" s="100" t="s">
        <v>489</v>
      </c>
      <c r="K227" s="218"/>
      <c r="L227" s="3"/>
      <c r="M227" s="6"/>
      <c r="N227" s="3"/>
      <c r="O227" s="3"/>
      <c r="P227" s="3"/>
      <c r="Q227" s="3"/>
      <c r="R227" s="3"/>
      <c r="S227" s="100"/>
    </row>
    <row r="228" spans="1:19" x14ac:dyDescent="0.4">
      <c r="A228" s="99" t="s">
        <v>782</v>
      </c>
      <c r="B228" s="2" t="s">
        <v>141</v>
      </c>
      <c r="C228" s="35">
        <v>44146</v>
      </c>
      <c r="D228" s="3" t="s">
        <v>669</v>
      </c>
      <c r="E228" s="15">
        <v>3210000</v>
      </c>
      <c r="F228" s="4">
        <v>2926000</v>
      </c>
      <c r="G228" s="37" t="s">
        <v>1570</v>
      </c>
      <c r="H228" s="135">
        <v>7.4</v>
      </c>
      <c r="I228" s="139">
        <v>3</v>
      </c>
      <c r="J228" s="100" t="s">
        <v>496</v>
      </c>
      <c r="K228" s="218"/>
      <c r="L228" s="3"/>
      <c r="M228" s="6"/>
      <c r="N228" s="3"/>
      <c r="O228" s="3"/>
      <c r="P228" s="3"/>
      <c r="Q228" s="3"/>
      <c r="R228" s="3"/>
      <c r="S228" s="100"/>
    </row>
    <row r="229" spans="1:19" x14ac:dyDescent="0.4">
      <c r="A229" s="99" t="s">
        <v>782</v>
      </c>
      <c r="B229" s="2" t="s">
        <v>141</v>
      </c>
      <c r="C229" s="35">
        <v>43963</v>
      </c>
      <c r="D229" s="3" t="s">
        <v>1571</v>
      </c>
      <c r="E229" s="15">
        <v>1676000</v>
      </c>
      <c r="F229" s="4">
        <v>970000</v>
      </c>
      <c r="G229" s="27" t="s">
        <v>667</v>
      </c>
      <c r="H229" s="135">
        <v>4.8739999999999997</v>
      </c>
      <c r="I229" s="139"/>
      <c r="J229" s="100" t="s">
        <v>496</v>
      </c>
      <c r="K229" s="218"/>
      <c r="L229" s="3"/>
      <c r="M229" s="6"/>
      <c r="N229" s="3"/>
      <c r="O229" s="3"/>
      <c r="P229" s="3"/>
      <c r="Q229" s="3"/>
      <c r="R229" s="3"/>
      <c r="S229" s="100"/>
    </row>
    <row r="230" spans="1:19" x14ac:dyDescent="0.4">
      <c r="A230" s="99" t="s">
        <v>769</v>
      </c>
      <c r="B230" s="2" t="s">
        <v>141</v>
      </c>
      <c r="C230" s="35">
        <v>44084</v>
      </c>
      <c r="D230" s="6" t="s">
        <v>1645</v>
      </c>
      <c r="E230" s="15"/>
      <c r="F230" s="4">
        <v>6600000</v>
      </c>
      <c r="G230" s="27" t="s">
        <v>637</v>
      </c>
      <c r="H230" s="139"/>
      <c r="I230" s="145"/>
      <c r="J230" s="100" t="s">
        <v>496</v>
      </c>
      <c r="K230" s="218"/>
      <c r="L230" s="3"/>
      <c r="M230" s="6"/>
      <c r="N230" s="3"/>
      <c r="O230" s="3"/>
      <c r="P230" s="3"/>
      <c r="Q230" s="3"/>
      <c r="R230" s="3"/>
      <c r="S230" s="100"/>
    </row>
    <row r="231" spans="1:19" x14ac:dyDescent="0.4">
      <c r="A231" s="99" t="s">
        <v>828</v>
      </c>
      <c r="B231" s="2" t="s">
        <v>141</v>
      </c>
      <c r="C231" s="35">
        <v>44039</v>
      </c>
      <c r="D231" s="3" t="s">
        <v>1573</v>
      </c>
      <c r="E231" s="15"/>
      <c r="F231" s="4">
        <v>17300000</v>
      </c>
      <c r="G231" s="27" t="s">
        <v>637</v>
      </c>
      <c r="H231" s="122">
        <v>204</v>
      </c>
      <c r="I231" s="139"/>
      <c r="J231" s="100" t="s">
        <v>496</v>
      </c>
      <c r="K231" s="218"/>
      <c r="L231" s="3"/>
      <c r="M231" s="6"/>
      <c r="N231" s="3"/>
      <c r="O231" s="3"/>
      <c r="P231" s="3"/>
      <c r="Q231" s="3"/>
      <c r="R231" s="3"/>
      <c r="S231" s="100"/>
    </row>
    <row r="232" spans="1:19" x14ac:dyDescent="0.4">
      <c r="A232" s="99" t="s">
        <v>587</v>
      </c>
      <c r="B232" s="2" t="s">
        <v>141</v>
      </c>
      <c r="C232" s="35">
        <v>44085</v>
      </c>
      <c r="D232" s="3" t="s">
        <v>1513</v>
      </c>
      <c r="E232" s="15"/>
      <c r="F232" s="4">
        <v>2013000</v>
      </c>
      <c r="G232" s="27" t="s">
        <v>386</v>
      </c>
      <c r="H232" s="122"/>
      <c r="I232" s="139"/>
      <c r="J232" s="100" t="s">
        <v>489</v>
      </c>
      <c r="K232" s="218"/>
      <c r="L232" s="3"/>
      <c r="M232" s="6"/>
      <c r="N232" s="3"/>
      <c r="O232" s="3"/>
      <c r="P232" s="3"/>
      <c r="Q232" s="3"/>
      <c r="R232" s="3"/>
      <c r="S232" s="100"/>
    </row>
    <row r="233" spans="1:19" x14ac:dyDescent="0.4">
      <c r="A233" s="99" t="s">
        <v>587</v>
      </c>
      <c r="B233" s="2" t="s">
        <v>141</v>
      </c>
      <c r="C233" s="35">
        <v>44083</v>
      </c>
      <c r="D233" s="3" t="s">
        <v>1514</v>
      </c>
      <c r="E233" s="15"/>
      <c r="F233" s="4">
        <v>13200000</v>
      </c>
      <c r="G233" s="27" t="s">
        <v>386</v>
      </c>
      <c r="H233" s="122"/>
      <c r="I233" s="139"/>
      <c r="J233" s="100" t="s">
        <v>325</v>
      </c>
      <c r="K233" s="218"/>
      <c r="L233" s="3"/>
      <c r="M233" s="6"/>
      <c r="N233" s="3"/>
      <c r="O233" s="3"/>
      <c r="P233" s="3"/>
      <c r="Q233" s="3"/>
      <c r="R233" s="3"/>
      <c r="S233" s="100"/>
    </row>
    <row r="234" spans="1:19" x14ac:dyDescent="0.4">
      <c r="A234" s="99" t="s">
        <v>587</v>
      </c>
      <c r="B234" s="2" t="s">
        <v>141</v>
      </c>
      <c r="C234" s="35">
        <v>44012</v>
      </c>
      <c r="D234" s="3" t="s">
        <v>930</v>
      </c>
      <c r="E234" s="15"/>
      <c r="F234" s="4">
        <v>12000000</v>
      </c>
      <c r="G234" s="27" t="s">
        <v>386</v>
      </c>
      <c r="H234" s="122"/>
      <c r="I234" s="139"/>
      <c r="J234" s="100" t="s">
        <v>547</v>
      </c>
      <c r="K234" s="218"/>
      <c r="L234" s="3"/>
      <c r="M234" s="6"/>
      <c r="N234" s="3"/>
      <c r="O234" s="3"/>
      <c r="P234" s="3"/>
      <c r="Q234" s="3"/>
      <c r="R234" s="3"/>
      <c r="S234" s="100"/>
    </row>
    <row r="235" spans="1:19" x14ac:dyDescent="0.4">
      <c r="A235" s="99" t="s">
        <v>773</v>
      </c>
      <c r="B235" s="2" t="s">
        <v>141</v>
      </c>
      <c r="C235" s="35">
        <v>44146</v>
      </c>
      <c r="D235" s="3" t="s">
        <v>0</v>
      </c>
      <c r="E235" s="15">
        <v>1340000</v>
      </c>
      <c r="F235" s="4">
        <v>834000</v>
      </c>
      <c r="G235" s="37" t="s">
        <v>1656</v>
      </c>
      <c r="H235" s="135">
        <v>1.6</v>
      </c>
      <c r="I235" s="145">
        <v>1</v>
      </c>
      <c r="J235" s="100" t="s">
        <v>777</v>
      </c>
      <c r="K235" s="218"/>
      <c r="L235" s="3"/>
      <c r="M235" s="6"/>
      <c r="N235" s="3"/>
      <c r="O235" s="3"/>
      <c r="P235" s="3"/>
      <c r="Q235" s="3"/>
      <c r="R235" s="3"/>
      <c r="S235" s="100"/>
    </row>
    <row r="236" spans="1:19" x14ac:dyDescent="0.4">
      <c r="A236" s="105" t="s">
        <v>1105</v>
      </c>
      <c r="B236" s="2" t="s">
        <v>558</v>
      </c>
      <c r="C236" s="35">
        <v>44104</v>
      </c>
      <c r="D236" s="3" t="s">
        <v>1700</v>
      </c>
      <c r="E236" s="15">
        <v>3180000</v>
      </c>
      <c r="F236" s="4">
        <v>3000000</v>
      </c>
      <c r="G236" s="30" t="s">
        <v>1701</v>
      </c>
      <c r="H236" s="142"/>
      <c r="I236" s="139"/>
      <c r="J236" s="100" t="s">
        <v>371</v>
      </c>
      <c r="K236" s="218"/>
      <c r="L236" s="40"/>
      <c r="M236" s="40"/>
      <c r="N236" s="3"/>
      <c r="O236" s="3"/>
      <c r="P236" s="40"/>
      <c r="Q236" s="40"/>
      <c r="R236" s="3"/>
      <c r="S236" s="101"/>
    </row>
    <row r="237" spans="1:19" x14ac:dyDescent="0.4">
      <c r="A237" s="105" t="s">
        <v>1105</v>
      </c>
      <c r="B237" s="2" t="s">
        <v>558</v>
      </c>
      <c r="C237" s="35">
        <v>43998</v>
      </c>
      <c r="D237" s="3" t="s">
        <v>1702</v>
      </c>
      <c r="E237" s="15"/>
      <c r="F237" s="4"/>
      <c r="G237" s="30"/>
      <c r="H237" s="142"/>
      <c r="I237" s="139"/>
      <c r="J237" s="100" t="s">
        <v>496</v>
      </c>
      <c r="K237" s="218"/>
      <c r="L237" s="40"/>
      <c r="M237" s="40"/>
      <c r="N237" s="3"/>
      <c r="O237" s="3"/>
      <c r="P237" s="40"/>
      <c r="Q237" s="40"/>
      <c r="R237" s="3"/>
      <c r="S237" s="101"/>
    </row>
    <row r="238" spans="1:19" x14ac:dyDescent="0.4">
      <c r="A238" s="99" t="s">
        <v>804</v>
      </c>
      <c r="B238" s="2" t="s">
        <v>141</v>
      </c>
      <c r="C238" s="35">
        <v>44206</v>
      </c>
      <c r="D238" s="3" t="s">
        <v>682</v>
      </c>
      <c r="E238" s="15"/>
      <c r="F238" s="4">
        <v>47300000</v>
      </c>
      <c r="G238" s="27" t="s">
        <v>637</v>
      </c>
      <c r="H238" s="122"/>
      <c r="I238" s="145"/>
      <c r="J238" s="100" t="s">
        <v>490</v>
      </c>
      <c r="K238" s="218"/>
      <c r="L238" s="3"/>
      <c r="M238" s="6"/>
      <c r="N238" s="3"/>
      <c r="O238" s="3"/>
      <c r="P238" s="3"/>
      <c r="Q238" s="3"/>
      <c r="R238" s="3"/>
      <c r="S238" s="100"/>
    </row>
    <row r="239" spans="1:19" x14ac:dyDescent="0.4">
      <c r="A239" s="99" t="s">
        <v>924</v>
      </c>
      <c r="B239" s="2" t="s">
        <v>141</v>
      </c>
      <c r="C239" s="35">
        <v>44014</v>
      </c>
      <c r="D239" s="6" t="s">
        <v>925</v>
      </c>
      <c r="E239" s="15">
        <v>21879000</v>
      </c>
      <c r="F239" s="4">
        <v>9000000</v>
      </c>
      <c r="G239" s="29" t="s">
        <v>1532</v>
      </c>
      <c r="H239" s="143">
        <v>60</v>
      </c>
      <c r="I239" s="145">
        <v>35</v>
      </c>
      <c r="J239" s="100" t="s">
        <v>303</v>
      </c>
      <c r="K239" s="218"/>
      <c r="L239" s="3"/>
      <c r="M239" s="6"/>
      <c r="N239" s="3"/>
      <c r="O239" s="3"/>
      <c r="P239" s="3"/>
      <c r="Q239" s="3"/>
      <c r="R239" s="3"/>
      <c r="S239" s="100"/>
    </row>
    <row r="240" spans="1:19" x14ac:dyDescent="0.4">
      <c r="A240" s="99" t="s">
        <v>820</v>
      </c>
      <c r="B240" s="2" t="s">
        <v>141</v>
      </c>
      <c r="C240" s="35">
        <v>44004</v>
      </c>
      <c r="D240" s="3" t="s">
        <v>1558</v>
      </c>
      <c r="E240" s="15"/>
      <c r="F240" s="4">
        <v>760000</v>
      </c>
      <c r="G240" s="27" t="s">
        <v>637</v>
      </c>
      <c r="H240" s="122">
        <v>560</v>
      </c>
      <c r="I240" s="145"/>
      <c r="J240" s="100" t="s">
        <v>319</v>
      </c>
      <c r="K240" s="218"/>
      <c r="L240" s="3"/>
      <c r="M240" s="6"/>
      <c r="N240" s="3"/>
      <c r="O240" s="3"/>
      <c r="P240" s="3"/>
      <c r="Q240" s="3"/>
      <c r="R240" s="3"/>
      <c r="S240" s="100"/>
    </row>
    <row r="241" spans="1:19" x14ac:dyDescent="0.4">
      <c r="A241" s="99" t="s">
        <v>1772</v>
      </c>
      <c r="B241" s="2" t="s">
        <v>141</v>
      </c>
      <c r="C241" s="35">
        <v>44151</v>
      </c>
      <c r="D241" s="3" t="s">
        <v>1773</v>
      </c>
      <c r="E241" s="15"/>
      <c r="F241" s="4"/>
      <c r="G241" s="27"/>
      <c r="H241" s="122"/>
      <c r="I241" s="145"/>
      <c r="J241" s="100" t="s">
        <v>1471</v>
      </c>
      <c r="K241" s="218"/>
      <c r="L241" s="3"/>
      <c r="M241" s="6"/>
      <c r="N241" s="3"/>
      <c r="O241" s="3"/>
      <c r="P241" s="3"/>
      <c r="Q241" s="3"/>
      <c r="R241" s="3"/>
      <c r="S241" s="100"/>
    </row>
    <row r="242" spans="1:19" ht="20.25" thickBot="1" x14ac:dyDescent="0.45">
      <c r="A242" s="185" t="s">
        <v>796</v>
      </c>
      <c r="B242" s="186" t="s">
        <v>141</v>
      </c>
      <c r="C242" s="187">
        <v>44137</v>
      </c>
      <c r="D242" s="188" t="s">
        <v>682</v>
      </c>
      <c r="E242" s="259"/>
      <c r="F242" s="189">
        <v>29920000</v>
      </c>
      <c r="G242" s="190" t="s">
        <v>637</v>
      </c>
      <c r="H242" s="251"/>
      <c r="I242" s="248"/>
      <c r="J242" s="276" t="s">
        <v>490</v>
      </c>
      <c r="K242" s="218"/>
      <c r="L242" s="3"/>
      <c r="M242" s="6"/>
      <c r="N242" s="3"/>
      <c r="O242" s="3"/>
      <c r="P242" s="3"/>
      <c r="Q242" s="3"/>
      <c r="R242" s="3"/>
      <c r="S242" s="100"/>
    </row>
    <row r="243" spans="1:19" ht="20.25" thickTop="1" thickBot="1" x14ac:dyDescent="0.45">
      <c r="A243" s="330" t="s">
        <v>2040</v>
      </c>
      <c r="B243" s="701">
        <v>52</v>
      </c>
      <c r="C243" s="701"/>
      <c r="D243" s="702"/>
      <c r="E243" s="727">
        <f>SUM(F188:F242)</f>
        <v>789658360</v>
      </c>
      <c r="F243" s="728"/>
      <c r="G243" s="387"/>
      <c r="H243" s="345">
        <f>SUM(H188:H242)</f>
        <v>4239.4049999999988</v>
      </c>
      <c r="I243" s="345">
        <f>SUM(I188:I242)</f>
        <v>1058</v>
      </c>
      <c r="J243" s="397"/>
      <c r="K243" s="218"/>
      <c r="L243" s="3"/>
      <c r="M243" s="6"/>
      <c r="N243" s="3"/>
      <c r="O243" s="3"/>
      <c r="P243" s="3"/>
      <c r="Q243" s="3"/>
      <c r="R243" s="3"/>
      <c r="S243" s="100"/>
    </row>
    <row r="244" spans="1:19" ht="20.25" thickTop="1" x14ac:dyDescent="0.4">
      <c r="A244" s="114" t="s">
        <v>952</v>
      </c>
      <c r="B244" s="9" t="s">
        <v>893</v>
      </c>
      <c r="C244" s="36">
        <v>43805</v>
      </c>
      <c r="D244" s="7" t="s">
        <v>1659</v>
      </c>
      <c r="E244" s="260">
        <v>4719000</v>
      </c>
      <c r="F244" s="10">
        <v>2470000</v>
      </c>
      <c r="G244" s="28" t="s">
        <v>556</v>
      </c>
      <c r="H244" s="137"/>
      <c r="I244" s="152"/>
      <c r="J244" s="223" t="s">
        <v>49</v>
      </c>
      <c r="K244" s="218"/>
      <c r="L244" s="3"/>
      <c r="M244" s="6"/>
      <c r="N244" s="3"/>
      <c r="O244" s="3"/>
      <c r="P244" s="3"/>
      <c r="Q244" s="3"/>
      <c r="R244" s="3"/>
      <c r="S244" s="100"/>
    </row>
    <row r="245" spans="1:19" x14ac:dyDescent="0.4">
      <c r="A245" s="99" t="s">
        <v>952</v>
      </c>
      <c r="B245" s="2" t="s">
        <v>893</v>
      </c>
      <c r="C245" s="35">
        <v>43756</v>
      </c>
      <c r="D245" s="3" t="s">
        <v>1660</v>
      </c>
      <c r="E245" s="15">
        <v>6270000</v>
      </c>
      <c r="F245" s="4">
        <v>3590000</v>
      </c>
      <c r="G245" s="27" t="s">
        <v>598</v>
      </c>
      <c r="H245" s="122"/>
      <c r="I245" s="145"/>
      <c r="J245" s="219" t="s">
        <v>49</v>
      </c>
      <c r="K245" s="218"/>
      <c r="L245" s="3"/>
      <c r="M245" s="6"/>
      <c r="N245" s="3"/>
      <c r="O245" s="3"/>
      <c r="P245" s="3"/>
      <c r="Q245" s="3"/>
      <c r="R245" s="3"/>
      <c r="S245" s="100"/>
    </row>
    <row r="246" spans="1:19" x14ac:dyDescent="0.4">
      <c r="A246" s="99" t="s">
        <v>1690</v>
      </c>
      <c r="B246" s="2" t="s">
        <v>893</v>
      </c>
      <c r="C246" s="35">
        <v>43747</v>
      </c>
      <c r="D246" s="6" t="s">
        <v>1692</v>
      </c>
      <c r="E246" s="15"/>
      <c r="F246" s="4"/>
      <c r="G246" s="27" t="s">
        <v>1693</v>
      </c>
      <c r="H246" s="122"/>
      <c r="I246" s="139">
        <v>17</v>
      </c>
      <c r="J246" s="100" t="s">
        <v>496</v>
      </c>
      <c r="K246" s="218"/>
      <c r="L246" s="6"/>
      <c r="M246" s="6"/>
      <c r="N246" s="3"/>
      <c r="O246" s="3"/>
      <c r="P246" s="6"/>
      <c r="Q246" s="6"/>
      <c r="R246" s="3"/>
      <c r="S246" s="108"/>
    </row>
    <row r="247" spans="1:19" x14ac:dyDescent="0.4">
      <c r="A247" s="99" t="s">
        <v>1690</v>
      </c>
      <c r="B247" s="2" t="s">
        <v>893</v>
      </c>
      <c r="C247" s="35">
        <v>43706</v>
      </c>
      <c r="D247" s="6" t="s">
        <v>1694</v>
      </c>
      <c r="E247" s="15"/>
      <c r="F247" s="4"/>
      <c r="G247" s="27"/>
      <c r="H247" s="122"/>
      <c r="I247" s="139">
        <v>17</v>
      </c>
      <c r="J247" s="100" t="s">
        <v>496</v>
      </c>
      <c r="K247" s="218"/>
      <c r="L247" s="6"/>
      <c r="M247" s="6"/>
      <c r="N247" s="3"/>
      <c r="O247" s="3"/>
      <c r="P247" s="6"/>
      <c r="Q247" s="6"/>
      <c r="R247" s="3"/>
      <c r="S247" s="108"/>
    </row>
    <row r="248" spans="1:19" x14ac:dyDescent="0.4">
      <c r="A248" s="99" t="s">
        <v>788</v>
      </c>
      <c r="B248" s="2" t="s">
        <v>893</v>
      </c>
      <c r="C248" s="35">
        <v>43756</v>
      </c>
      <c r="D248" s="6" t="s">
        <v>0</v>
      </c>
      <c r="E248" s="15">
        <v>4350000</v>
      </c>
      <c r="F248" s="4">
        <v>3480000</v>
      </c>
      <c r="G248" s="27" t="s">
        <v>787</v>
      </c>
      <c r="H248" s="122">
        <v>23.7</v>
      </c>
      <c r="I248" s="139"/>
      <c r="J248" s="100" t="s">
        <v>489</v>
      </c>
      <c r="K248" s="218"/>
      <c r="L248" s="40"/>
      <c r="M248" s="40"/>
      <c r="N248" s="3"/>
      <c r="O248" s="3"/>
      <c r="P248" s="40"/>
      <c r="Q248" s="40"/>
      <c r="R248" s="3"/>
      <c r="S248" s="101"/>
    </row>
    <row r="249" spans="1:19" x14ac:dyDescent="0.4">
      <c r="A249" s="99" t="s">
        <v>957</v>
      </c>
      <c r="B249" s="2" t="s">
        <v>893</v>
      </c>
      <c r="C249" s="35">
        <v>43761</v>
      </c>
      <c r="D249" s="3" t="s">
        <v>0</v>
      </c>
      <c r="E249" s="15">
        <v>5530000</v>
      </c>
      <c r="F249" s="4">
        <v>4700000</v>
      </c>
      <c r="G249" s="27" t="s">
        <v>567</v>
      </c>
      <c r="H249" s="122">
        <v>23</v>
      </c>
      <c r="I249" s="139">
        <v>10</v>
      </c>
      <c r="J249" s="219" t="s">
        <v>49</v>
      </c>
      <c r="K249" s="218"/>
      <c r="L249" s="3"/>
      <c r="M249" s="6"/>
      <c r="N249" s="3"/>
      <c r="O249" s="3"/>
      <c r="P249" s="6"/>
      <c r="Q249" s="6"/>
      <c r="R249" s="3"/>
      <c r="S249" s="108"/>
    </row>
    <row r="250" spans="1:19" x14ac:dyDescent="0.4">
      <c r="A250" s="99" t="s">
        <v>892</v>
      </c>
      <c r="B250" s="2" t="s">
        <v>893</v>
      </c>
      <c r="C250" s="35">
        <v>44174</v>
      </c>
      <c r="D250" s="3" t="s">
        <v>301</v>
      </c>
      <c r="E250" s="15"/>
      <c r="F250" s="4">
        <v>1210000</v>
      </c>
      <c r="G250" s="27" t="s">
        <v>894</v>
      </c>
      <c r="H250" s="122">
        <v>0.94</v>
      </c>
      <c r="I250" s="145">
        <v>5</v>
      </c>
      <c r="J250" s="100" t="s">
        <v>895</v>
      </c>
      <c r="K250" s="218" t="s">
        <v>302</v>
      </c>
      <c r="L250" s="3"/>
      <c r="M250" s="6"/>
      <c r="N250" s="3"/>
      <c r="O250" s="3"/>
      <c r="P250" s="3"/>
      <c r="Q250" s="3"/>
      <c r="R250" s="3"/>
      <c r="S250" s="100"/>
    </row>
    <row r="251" spans="1:19" x14ac:dyDescent="0.4">
      <c r="A251" s="99" t="s">
        <v>892</v>
      </c>
      <c r="B251" s="2" t="s">
        <v>893</v>
      </c>
      <c r="C251" s="35">
        <v>44174</v>
      </c>
      <c r="D251" s="3" t="s">
        <v>896</v>
      </c>
      <c r="E251" s="15"/>
      <c r="F251" s="4">
        <v>1815000</v>
      </c>
      <c r="G251" s="27" t="s">
        <v>276</v>
      </c>
      <c r="H251" s="122">
        <v>22.6</v>
      </c>
      <c r="I251" s="145">
        <v>3</v>
      </c>
      <c r="J251" s="100" t="s">
        <v>897</v>
      </c>
      <c r="K251" s="218" t="s">
        <v>304</v>
      </c>
      <c r="L251" s="3"/>
      <c r="M251" s="6"/>
      <c r="N251" s="3"/>
      <c r="O251" s="3"/>
      <c r="P251" s="3"/>
      <c r="Q251" s="3"/>
      <c r="R251" s="3"/>
      <c r="S251" s="100"/>
    </row>
    <row r="252" spans="1:19" x14ac:dyDescent="0.4">
      <c r="A252" s="99" t="s">
        <v>892</v>
      </c>
      <c r="B252" s="2" t="s">
        <v>893</v>
      </c>
      <c r="C252" s="35">
        <v>44119</v>
      </c>
      <c r="D252" s="3" t="s">
        <v>305</v>
      </c>
      <c r="E252" s="15"/>
      <c r="F252" s="4">
        <v>4026000</v>
      </c>
      <c r="G252" s="27" t="s">
        <v>306</v>
      </c>
      <c r="H252" s="122">
        <v>35.36</v>
      </c>
      <c r="I252" s="145">
        <v>9</v>
      </c>
      <c r="J252" s="100" t="s">
        <v>897</v>
      </c>
      <c r="K252" s="218" t="s">
        <v>307</v>
      </c>
      <c r="L252" s="3"/>
      <c r="M252" s="6"/>
      <c r="N252" s="3"/>
      <c r="O252" s="3"/>
      <c r="P252" s="3"/>
      <c r="Q252" s="3"/>
      <c r="R252" s="3"/>
      <c r="S252" s="100"/>
    </row>
    <row r="253" spans="1:19" x14ac:dyDescent="0.4">
      <c r="A253" s="99" t="s">
        <v>892</v>
      </c>
      <c r="B253" s="2" t="s">
        <v>893</v>
      </c>
      <c r="C253" s="35">
        <v>44084</v>
      </c>
      <c r="D253" s="6" t="s">
        <v>308</v>
      </c>
      <c r="E253" s="15"/>
      <c r="F253" s="4">
        <v>118800000</v>
      </c>
      <c r="G253" s="37" t="s">
        <v>386</v>
      </c>
      <c r="H253" s="135">
        <v>910</v>
      </c>
      <c r="I253" s="145">
        <v>650</v>
      </c>
      <c r="J253" s="100" t="s">
        <v>897</v>
      </c>
      <c r="K253" s="218" t="s">
        <v>309</v>
      </c>
      <c r="L253" s="3"/>
      <c r="M253" s="6"/>
      <c r="N253" s="3"/>
      <c r="O253" s="3"/>
      <c r="P253" s="3"/>
      <c r="Q253" s="3"/>
      <c r="R253" s="3"/>
      <c r="S253" s="100"/>
    </row>
    <row r="254" spans="1:19" x14ac:dyDescent="0.4">
      <c r="A254" s="99" t="s">
        <v>1208</v>
      </c>
      <c r="B254" s="2" t="s">
        <v>893</v>
      </c>
      <c r="C254" s="35">
        <v>43819</v>
      </c>
      <c r="D254" s="3" t="s">
        <v>310</v>
      </c>
      <c r="E254" s="15"/>
      <c r="F254" s="4">
        <v>1200000</v>
      </c>
      <c r="G254" s="27" t="s">
        <v>386</v>
      </c>
      <c r="H254" s="122"/>
      <c r="I254" s="145"/>
      <c r="J254" s="100" t="s">
        <v>489</v>
      </c>
      <c r="K254" s="218" t="s">
        <v>311</v>
      </c>
      <c r="L254" s="3"/>
      <c r="M254" s="6"/>
      <c r="N254" s="3"/>
      <c r="O254" s="3"/>
      <c r="P254" s="3"/>
      <c r="Q254" s="3"/>
      <c r="R254" s="3"/>
      <c r="S254" s="100"/>
    </row>
    <row r="255" spans="1:19" x14ac:dyDescent="0.4">
      <c r="A255" s="99" t="s">
        <v>1704</v>
      </c>
      <c r="B255" s="2" t="s">
        <v>893</v>
      </c>
      <c r="C255" s="35">
        <v>43783</v>
      </c>
      <c r="D255" s="3" t="s">
        <v>310</v>
      </c>
      <c r="E255" s="15"/>
      <c r="F255" s="4">
        <v>950000</v>
      </c>
      <c r="G255" s="27" t="s">
        <v>386</v>
      </c>
      <c r="H255" s="122"/>
      <c r="I255" s="145"/>
      <c r="J255" s="100" t="s">
        <v>898</v>
      </c>
      <c r="K255" s="218" t="s">
        <v>312</v>
      </c>
      <c r="L255" s="3"/>
      <c r="M255" s="6"/>
      <c r="N255" s="3"/>
      <c r="O255" s="3"/>
      <c r="P255" s="3"/>
      <c r="Q255" s="3"/>
      <c r="R255" s="3"/>
      <c r="S255" s="100"/>
    </row>
    <row r="256" spans="1:19" x14ac:dyDescent="0.4">
      <c r="A256" s="99" t="s">
        <v>819</v>
      </c>
      <c r="B256" s="2" t="s">
        <v>893</v>
      </c>
      <c r="C256" s="35">
        <v>43371</v>
      </c>
      <c r="D256" s="3" t="s">
        <v>313</v>
      </c>
      <c r="E256" s="15"/>
      <c r="F256" s="4">
        <v>26568000</v>
      </c>
      <c r="G256" s="27" t="s">
        <v>386</v>
      </c>
      <c r="H256" s="122"/>
      <c r="I256" s="139"/>
      <c r="J256" s="100" t="s">
        <v>899</v>
      </c>
      <c r="K256" s="218" t="s">
        <v>314</v>
      </c>
      <c r="L256" s="3"/>
      <c r="M256" s="6"/>
      <c r="N256" s="3"/>
      <c r="O256" s="3"/>
      <c r="P256" s="3"/>
      <c r="Q256" s="3"/>
      <c r="R256" s="3"/>
      <c r="S256" s="100"/>
    </row>
    <row r="257" spans="1:19" x14ac:dyDescent="0.4">
      <c r="A257" s="99" t="s">
        <v>1731</v>
      </c>
      <c r="B257" s="2" t="s">
        <v>893</v>
      </c>
      <c r="C257" s="35">
        <v>43746</v>
      </c>
      <c r="D257" s="3" t="s">
        <v>316</v>
      </c>
      <c r="E257" s="15">
        <v>24543000</v>
      </c>
      <c r="F257" s="4"/>
      <c r="G257" s="27"/>
      <c r="H257" s="122">
        <v>113</v>
      </c>
      <c r="I257" s="145">
        <v>50</v>
      </c>
      <c r="J257" s="100" t="s">
        <v>891</v>
      </c>
      <c r="K257" s="218" t="s">
        <v>317</v>
      </c>
      <c r="L257" s="3"/>
      <c r="M257" s="6"/>
      <c r="N257" s="3"/>
      <c r="O257" s="3"/>
      <c r="P257" s="3"/>
      <c r="Q257" s="3"/>
      <c r="R257" s="3"/>
      <c r="S257" s="100"/>
    </row>
    <row r="258" spans="1:19" x14ac:dyDescent="0.4">
      <c r="A258" s="99" t="s">
        <v>1732</v>
      </c>
      <c r="B258" s="61" t="s">
        <v>893</v>
      </c>
      <c r="C258" s="35">
        <v>43746</v>
      </c>
      <c r="D258" s="3" t="s">
        <v>318</v>
      </c>
      <c r="E258" s="15"/>
      <c r="F258" s="4">
        <v>11968000</v>
      </c>
      <c r="G258" s="27" t="s">
        <v>900</v>
      </c>
      <c r="H258" s="122"/>
      <c r="I258" s="145"/>
      <c r="J258" s="100" t="s">
        <v>887</v>
      </c>
      <c r="K258" s="218" t="s">
        <v>320</v>
      </c>
      <c r="L258" s="3"/>
      <c r="M258" s="6"/>
      <c r="N258" s="3"/>
      <c r="O258" s="3"/>
      <c r="P258" s="3"/>
      <c r="Q258" s="3"/>
      <c r="R258" s="3"/>
      <c r="S258" s="100"/>
    </row>
    <row r="259" spans="1:19" x14ac:dyDescent="0.4">
      <c r="A259" s="99" t="s">
        <v>1704</v>
      </c>
      <c r="B259" s="2" t="s">
        <v>893</v>
      </c>
      <c r="C259" s="35">
        <v>43740</v>
      </c>
      <c r="D259" s="3" t="s">
        <v>321</v>
      </c>
      <c r="E259" s="15"/>
      <c r="F259" s="4">
        <v>7855000</v>
      </c>
      <c r="G259" s="27" t="s">
        <v>875</v>
      </c>
      <c r="H259" s="122"/>
      <c r="I259" s="145"/>
      <c r="J259" s="100" t="s">
        <v>887</v>
      </c>
      <c r="K259" s="218" t="s">
        <v>322</v>
      </c>
      <c r="L259" s="3"/>
      <c r="M259" s="6"/>
      <c r="N259" s="3"/>
      <c r="O259" s="3"/>
      <c r="P259" s="3"/>
      <c r="Q259" s="3"/>
      <c r="R259" s="3"/>
      <c r="S259" s="100"/>
    </row>
    <row r="260" spans="1:19" x14ac:dyDescent="0.4">
      <c r="A260" s="99" t="s">
        <v>778</v>
      </c>
      <c r="B260" s="2" t="s">
        <v>893</v>
      </c>
      <c r="C260" s="35">
        <v>43734</v>
      </c>
      <c r="D260" s="3" t="s">
        <v>132</v>
      </c>
      <c r="E260" s="15">
        <v>11588500</v>
      </c>
      <c r="F260" s="4">
        <v>3800000</v>
      </c>
      <c r="G260" s="27" t="s">
        <v>386</v>
      </c>
      <c r="H260" s="122"/>
      <c r="I260" s="139"/>
      <c r="J260" s="100" t="s">
        <v>887</v>
      </c>
      <c r="K260" s="218" t="s">
        <v>323</v>
      </c>
      <c r="L260" s="3"/>
      <c r="M260" s="6"/>
      <c r="N260" s="3"/>
      <c r="O260" s="3"/>
      <c r="P260" s="3"/>
      <c r="Q260" s="3"/>
      <c r="R260" s="3"/>
      <c r="S260" s="100"/>
    </row>
    <row r="261" spans="1:19" x14ac:dyDescent="0.4">
      <c r="A261" s="99" t="s">
        <v>1734</v>
      </c>
      <c r="B261" s="2" t="s">
        <v>893</v>
      </c>
      <c r="C261" s="35">
        <v>43725</v>
      </c>
      <c r="D261" s="3" t="s">
        <v>324</v>
      </c>
      <c r="E261" s="15"/>
      <c r="F261" s="4">
        <v>14850000</v>
      </c>
      <c r="G261" s="37" t="s">
        <v>386</v>
      </c>
      <c r="H261" s="135"/>
      <c r="I261" s="145"/>
      <c r="J261" s="100" t="s">
        <v>490</v>
      </c>
      <c r="K261" s="218" t="s">
        <v>326</v>
      </c>
      <c r="L261" s="3"/>
      <c r="M261" s="6"/>
      <c r="N261" s="3"/>
      <c r="O261" s="3"/>
      <c r="P261" s="3"/>
      <c r="Q261" s="3"/>
      <c r="R261" s="3"/>
      <c r="S261" s="100"/>
    </row>
    <row r="262" spans="1:19" x14ac:dyDescent="0.4">
      <c r="A262" s="99" t="s">
        <v>1737</v>
      </c>
      <c r="B262" s="2" t="s">
        <v>893</v>
      </c>
      <c r="C262" s="35">
        <v>43691</v>
      </c>
      <c r="D262" s="3" t="s">
        <v>901</v>
      </c>
      <c r="E262" s="15"/>
      <c r="F262" s="4">
        <v>63690000</v>
      </c>
      <c r="G262" s="37" t="s">
        <v>386</v>
      </c>
      <c r="H262" s="135"/>
      <c r="I262" s="139"/>
      <c r="J262" s="100" t="s">
        <v>490</v>
      </c>
      <c r="K262" s="218" t="s">
        <v>327</v>
      </c>
      <c r="L262" s="3"/>
      <c r="M262" s="6"/>
      <c r="N262" s="3"/>
      <c r="O262" s="3"/>
      <c r="P262" s="3"/>
      <c r="Q262" s="3"/>
      <c r="R262" s="3"/>
      <c r="S262" s="100"/>
    </row>
    <row r="263" spans="1:19" x14ac:dyDescent="0.4">
      <c r="A263" s="99" t="s">
        <v>798</v>
      </c>
      <c r="B263" s="2" t="s">
        <v>893</v>
      </c>
      <c r="C263" s="35">
        <v>44024</v>
      </c>
      <c r="D263" s="3" t="s">
        <v>328</v>
      </c>
      <c r="E263" s="15"/>
      <c r="F263" s="44">
        <v>41000000</v>
      </c>
      <c r="G263" s="27" t="s">
        <v>276</v>
      </c>
      <c r="H263" s="122">
        <v>200</v>
      </c>
      <c r="I263" s="145">
        <v>130</v>
      </c>
      <c r="J263" s="100" t="s">
        <v>897</v>
      </c>
      <c r="K263" s="218" t="s">
        <v>329</v>
      </c>
      <c r="L263" s="3"/>
      <c r="M263" s="6"/>
      <c r="N263" s="3"/>
      <c r="O263" s="3"/>
      <c r="P263" s="3"/>
      <c r="Q263" s="3"/>
      <c r="R263" s="3"/>
      <c r="S263" s="100"/>
    </row>
    <row r="264" spans="1:19" x14ac:dyDescent="0.4">
      <c r="A264" s="99" t="s">
        <v>830</v>
      </c>
      <c r="B264" s="2" t="s">
        <v>893</v>
      </c>
      <c r="C264" s="35">
        <v>43677</v>
      </c>
      <c r="D264" s="3" t="s">
        <v>330</v>
      </c>
      <c r="E264" s="15"/>
      <c r="F264" s="4">
        <v>1680000</v>
      </c>
      <c r="G264" s="27" t="s">
        <v>888</v>
      </c>
      <c r="H264" s="122"/>
      <c r="I264" s="145"/>
      <c r="J264" s="100" t="s">
        <v>887</v>
      </c>
      <c r="K264" s="218" t="s">
        <v>331</v>
      </c>
      <c r="L264" s="3"/>
      <c r="M264" s="6"/>
      <c r="N264" s="3"/>
      <c r="O264" s="3"/>
      <c r="P264" s="3"/>
      <c r="Q264" s="3"/>
      <c r="R264" s="3"/>
      <c r="S264" s="100"/>
    </row>
    <row r="265" spans="1:19" x14ac:dyDescent="0.4">
      <c r="A265" s="99" t="s">
        <v>746</v>
      </c>
      <c r="B265" s="2" t="s">
        <v>893</v>
      </c>
      <c r="C265" s="35">
        <v>44317</v>
      </c>
      <c r="D265" s="3" t="s">
        <v>332</v>
      </c>
      <c r="E265" s="15"/>
      <c r="F265" s="4">
        <v>1330000</v>
      </c>
      <c r="G265" s="27" t="s">
        <v>386</v>
      </c>
      <c r="H265" s="122"/>
      <c r="I265" s="145"/>
      <c r="J265" s="100" t="s">
        <v>887</v>
      </c>
      <c r="K265" s="218" t="s">
        <v>333</v>
      </c>
      <c r="L265" s="3"/>
      <c r="M265" s="6"/>
      <c r="N265" s="3"/>
      <c r="O265" s="3"/>
      <c r="P265" s="3"/>
      <c r="Q265" s="3"/>
      <c r="R265" s="3"/>
      <c r="S265" s="100"/>
    </row>
    <row r="266" spans="1:19" x14ac:dyDescent="0.4">
      <c r="A266" s="99" t="s">
        <v>1738</v>
      </c>
      <c r="B266" s="2" t="s">
        <v>893</v>
      </c>
      <c r="C266" s="35">
        <v>43636</v>
      </c>
      <c r="D266" s="3" t="s">
        <v>334</v>
      </c>
      <c r="E266" s="15"/>
      <c r="F266" s="4">
        <v>1500000</v>
      </c>
      <c r="G266" s="27" t="s">
        <v>335</v>
      </c>
      <c r="H266" s="122"/>
      <c r="I266" s="145"/>
      <c r="J266" s="100" t="s">
        <v>887</v>
      </c>
      <c r="K266" s="218" t="s">
        <v>336</v>
      </c>
      <c r="L266" s="3"/>
      <c r="M266" s="6"/>
      <c r="N266" s="3"/>
      <c r="O266" s="3"/>
      <c r="P266" s="3"/>
      <c r="Q266" s="3"/>
      <c r="R266" s="3"/>
      <c r="S266" s="100"/>
    </row>
    <row r="267" spans="1:19" x14ac:dyDescent="0.4">
      <c r="A267" s="99" t="s">
        <v>814</v>
      </c>
      <c r="B267" s="2" t="s">
        <v>893</v>
      </c>
      <c r="C267" s="35">
        <v>43630</v>
      </c>
      <c r="D267" s="3" t="s">
        <v>337</v>
      </c>
      <c r="E267" s="15">
        <v>1046430</v>
      </c>
      <c r="F267" s="4">
        <v>800000</v>
      </c>
      <c r="G267" s="37" t="s">
        <v>386</v>
      </c>
      <c r="H267" s="135"/>
      <c r="I267" s="145"/>
      <c r="J267" s="100" t="s">
        <v>319</v>
      </c>
      <c r="K267" s="218" t="s">
        <v>338</v>
      </c>
      <c r="L267" s="3"/>
      <c r="M267" s="6"/>
      <c r="N267" s="3"/>
      <c r="O267" s="3"/>
      <c r="P267" s="3"/>
      <c r="Q267" s="3"/>
      <c r="R267" s="3"/>
      <c r="S267" s="100"/>
    </row>
    <row r="268" spans="1:19" x14ac:dyDescent="0.4">
      <c r="A268" s="99" t="s">
        <v>749</v>
      </c>
      <c r="B268" s="2" t="s">
        <v>893</v>
      </c>
      <c r="C268" s="35">
        <v>43630</v>
      </c>
      <c r="D268" s="3" t="s">
        <v>1539</v>
      </c>
      <c r="E268" s="15"/>
      <c r="F268" s="4">
        <v>6177600</v>
      </c>
      <c r="G268" s="37" t="s">
        <v>902</v>
      </c>
      <c r="H268" s="135"/>
      <c r="I268" s="145"/>
      <c r="J268" s="100" t="s">
        <v>887</v>
      </c>
      <c r="K268" s="218" t="s">
        <v>339</v>
      </c>
      <c r="L268" s="3"/>
      <c r="M268" s="6"/>
      <c r="N268" s="3"/>
      <c r="O268" s="3"/>
      <c r="P268" s="3"/>
      <c r="Q268" s="3"/>
      <c r="R268" s="3"/>
      <c r="S268" s="100"/>
    </row>
    <row r="269" spans="1:19" x14ac:dyDescent="0.4">
      <c r="A269" s="99" t="s">
        <v>761</v>
      </c>
      <c r="B269" s="2" t="s">
        <v>893</v>
      </c>
      <c r="C269" s="35">
        <v>43602</v>
      </c>
      <c r="D269" s="3" t="s">
        <v>340</v>
      </c>
      <c r="E269" s="15"/>
      <c r="F269" s="4">
        <v>3762000</v>
      </c>
      <c r="G269" s="27" t="s">
        <v>306</v>
      </c>
      <c r="H269" s="122"/>
      <c r="I269" s="139"/>
      <c r="J269" s="100" t="s">
        <v>319</v>
      </c>
      <c r="K269" s="218" t="s">
        <v>341</v>
      </c>
      <c r="L269" s="3"/>
      <c r="M269" s="6"/>
      <c r="N269" s="3"/>
      <c r="O269" s="3"/>
      <c r="P269" s="3"/>
      <c r="Q269" s="3"/>
      <c r="R269" s="3"/>
      <c r="S269" s="100"/>
    </row>
    <row r="270" spans="1:19" x14ac:dyDescent="0.4">
      <c r="A270" s="99" t="s">
        <v>903</v>
      </c>
      <c r="B270" s="2" t="s">
        <v>117</v>
      </c>
      <c r="C270" s="35">
        <v>44015</v>
      </c>
      <c r="D270" s="3" t="s">
        <v>904</v>
      </c>
      <c r="E270" s="15">
        <v>12786000</v>
      </c>
      <c r="F270" s="4">
        <v>10332000</v>
      </c>
      <c r="G270" s="27" t="s">
        <v>348</v>
      </c>
      <c r="H270" s="122">
        <v>68.89</v>
      </c>
      <c r="I270" s="139">
        <v>7</v>
      </c>
      <c r="J270" s="100" t="s">
        <v>349</v>
      </c>
      <c r="K270" s="218" t="s">
        <v>350</v>
      </c>
      <c r="L270" s="40"/>
      <c r="M270" s="40"/>
      <c r="N270" s="3"/>
      <c r="O270" s="3"/>
      <c r="P270" s="40"/>
      <c r="Q270" s="40"/>
      <c r="R270" s="3"/>
      <c r="S270" s="101"/>
    </row>
    <row r="271" spans="1:19" x14ac:dyDescent="0.4">
      <c r="A271" s="99" t="s">
        <v>753</v>
      </c>
      <c r="B271" s="2" t="s">
        <v>117</v>
      </c>
      <c r="C271" s="35">
        <v>44015</v>
      </c>
      <c r="D271" s="3" t="s">
        <v>351</v>
      </c>
      <c r="E271" s="15">
        <v>12772000</v>
      </c>
      <c r="F271" s="4">
        <v>10300000</v>
      </c>
      <c r="G271" s="27" t="s">
        <v>386</v>
      </c>
      <c r="H271" s="122">
        <v>68.75</v>
      </c>
      <c r="I271" s="145">
        <v>7</v>
      </c>
      <c r="J271" s="100" t="s">
        <v>547</v>
      </c>
      <c r="K271" s="218" t="s">
        <v>350</v>
      </c>
      <c r="L271" s="3"/>
      <c r="M271" s="6"/>
      <c r="N271" s="3"/>
      <c r="O271" s="3"/>
      <c r="P271" s="3"/>
      <c r="Q271" s="3"/>
      <c r="R271" s="3"/>
      <c r="S271" s="100"/>
    </row>
    <row r="272" spans="1:19" x14ac:dyDescent="0.4">
      <c r="A272" s="99" t="s">
        <v>293</v>
      </c>
      <c r="B272" s="2" t="s">
        <v>117</v>
      </c>
      <c r="C272" s="35">
        <v>44015</v>
      </c>
      <c r="D272" s="3" t="s">
        <v>352</v>
      </c>
      <c r="E272" s="15">
        <v>12495000</v>
      </c>
      <c r="F272" s="4">
        <v>10160000</v>
      </c>
      <c r="G272" s="27" t="s">
        <v>343</v>
      </c>
      <c r="H272" s="122">
        <v>66.03</v>
      </c>
      <c r="I272" s="139">
        <v>7</v>
      </c>
      <c r="J272" s="100" t="s">
        <v>547</v>
      </c>
      <c r="K272" s="218" t="s">
        <v>350</v>
      </c>
      <c r="L272" s="3"/>
      <c r="M272" s="6"/>
      <c r="N272" s="3"/>
      <c r="O272" s="3"/>
      <c r="P272" s="3"/>
      <c r="Q272" s="3"/>
      <c r="R272" s="3"/>
      <c r="S272" s="100"/>
    </row>
    <row r="273" spans="1:19" x14ac:dyDescent="0.4">
      <c r="A273" s="99" t="s">
        <v>293</v>
      </c>
      <c r="B273" s="2" t="s">
        <v>117</v>
      </c>
      <c r="C273" s="35">
        <v>44015</v>
      </c>
      <c r="D273" s="6" t="s">
        <v>353</v>
      </c>
      <c r="E273" s="15">
        <v>11685000</v>
      </c>
      <c r="F273" s="4">
        <v>9432000</v>
      </c>
      <c r="G273" s="27" t="s">
        <v>130</v>
      </c>
      <c r="H273" s="122">
        <v>62.11</v>
      </c>
      <c r="I273" s="145">
        <v>6</v>
      </c>
      <c r="J273" s="100" t="s">
        <v>349</v>
      </c>
      <c r="K273" s="218" t="s">
        <v>350</v>
      </c>
      <c r="L273" s="3"/>
      <c r="M273" s="6"/>
      <c r="N273" s="3"/>
      <c r="O273" s="3"/>
      <c r="P273" s="3"/>
      <c r="Q273" s="3"/>
      <c r="R273" s="3"/>
      <c r="S273" s="100"/>
    </row>
    <row r="274" spans="1:19" x14ac:dyDescent="0.4">
      <c r="A274" s="99" t="s">
        <v>1741</v>
      </c>
      <c r="B274" s="2" t="s">
        <v>117</v>
      </c>
      <c r="C274" s="35">
        <v>44177</v>
      </c>
      <c r="D274" s="3" t="s">
        <v>132</v>
      </c>
      <c r="E274" s="15">
        <v>1654000</v>
      </c>
      <c r="F274" s="4">
        <v>1337000</v>
      </c>
      <c r="G274" s="27" t="s">
        <v>354</v>
      </c>
      <c r="H274" s="122">
        <v>1</v>
      </c>
      <c r="I274" s="139"/>
      <c r="J274" s="100" t="s">
        <v>349</v>
      </c>
      <c r="K274" s="218" t="s">
        <v>355</v>
      </c>
      <c r="L274" s="3"/>
      <c r="M274" s="6"/>
      <c r="N274" s="3"/>
      <c r="O274" s="3"/>
      <c r="P274" s="3"/>
      <c r="Q274" s="3"/>
      <c r="R274" s="3"/>
      <c r="S274" s="100"/>
    </row>
    <row r="275" spans="1:19" x14ac:dyDescent="0.4">
      <c r="A275" s="99" t="s">
        <v>1742</v>
      </c>
      <c r="B275" s="2" t="s">
        <v>117</v>
      </c>
      <c r="C275" s="35">
        <v>44168</v>
      </c>
      <c r="D275" s="3" t="s">
        <v>356</v>
      </c>
      <c r="E275" s="15">
        <v>8816000</v>
      </c>
      <c r="F275" s="4">
        <v>6120000</v>
      </c>
      <c r="G275" s="27" t="s">
        <v>905</v>
      </c>
      <c r="H275" s="122">
        <v>52</v>
      </c>
      <c r="I275" s="139">
        <v>5</v>
      </c>
      <c r="J275" s="100" t="s">
        <v>547</v>
      </c>
      <c r="K275" s="218" t="s">
        <v>357</v>
      </c>
      <c r="L275" s="3"/>
      <c r="M275" s="6"/>
      <c r="N275" s="3"/>
      <c r="O275" s="3"/>
      <c r="P275" s="3"/>
      <c r="Q275" s="3"/>
      <c r="R275" s="3"/>
      <c r="S275" s="100"/>
    </row>
    <row r="276" spans="1:19" x14ac:dyDescent="0.4">
      <c r="A276" s="99" t="s">
        <v>1743</v>
      </c>
      <c r="B276" s="2" t="s">
        <v>893</v>
      </c>
      <c r="C276" s="35">
        <v>44106</v>
      </c>
      <c r="D276" s="3" t="s">
        <v>132</v>
      </c>
      <c r="E276" s="15">
        <v>16074000</v>
      </c>
      <c r="F276" s="4">
        <v>10786000</v>
      </c>
      <c r="G276" s="27" t="s">
        <v>130</v>
      </c>
      <c r="H276" s="122">
        <v>78.8</v>
      </c>
      <c r="I276" s="145">
        <v>27</v>
      </c>
      <c r="J276" s="100" t="s">
        <v>547</v>
      </c>
      <c r="K276" s="218" t="s">
        <v>358</v>
      </c>
      <c r="L276" s="3"/>
      <c r="M276" s="6"/>
      <c r="N276" s="3"/>
      <c r="O276" s="3"/>
      <c r="P276" s="3"/>
      <c r="Q276" s="3"/>
      <c r="R276" s="3"/>
      <c r="S276" s="100"/>
    </row>
    <row r="277" spans="1:19" x14ac:dyDescent="0.4">
      <c r="A277" s="99" t="s">
        <v>802</v>
      </c>
      <c r="B277" s="2" t="s">
        <v>893</v>
      </c>
      <c r="C277" s="35">
        <v>44084</v>
      </c>
      <c r="D277" s="3" t="s">
        <v>359</v>
      </c>
      <c r="E277" s="15">
        <v>1965000</v>
      </c>
      <c r="F277" s="41">
        <v>1230000</v>
      </c>
      <c r="G277" s="37" t="s">
        <v>386</v>
      </c>
      <c r="H277" s="135"/>
      <c r="I277" s="139"/>
      <c r="J277" s="100" t="s">
        <v>887</v>
      </c>
      <c r="K277" s="218" t="s">
        <v>360</v>
      </c>
      <c r="L277" s="3"/>
      <c r="M277" s="6"/>
      <c r="N277" s="3"/>
      <c r="O277" s="3"/>
      <c r="P277" s="3"/>
      <c r="Q277" s="3"/>
      <c r="R277" s="3"/>
      <c r="S277" s="100"/>
    </row>
    <row r="278" spans="1:19" x14ac:dyDescent="0.4">
      <c r="A278" s="99" t="s">
        <v>1746</v>
      </c>
      <c r="B278" s="2" t="s">
        <v>893</v>
      </c>
      <c r="C278" s="35">
        <v>44038</v>
      </c>
      <c r="D278" s="3" t="s">
        <v>361</v>
      </c>
      <c r="E278" s="15">
        <v>6145000</v>
      </c>
      <c r="F278" s="4">
        <v>4400000</v>
      </c>
      <c r="G278" s="37" t="s">
        <v>362</v>
      </c>
      <c r="H278" s="135"/>
      <c r="I278" s="139">
        <v>31</v>
      </c>
      <c r="J278" s="100" t="s">
        <v>319</v>
      </c>
      <c r="K278" s="218" t="s">
        <v>363</v>
      </c>
      <c r="L278" s="3"/>
      <c r="M278" s="6"/>
      <c r="N278" s="3"/>
      <c r="O278" s="3"/>
      <c r="P278" s="3"/>
      <c r="Q278" s="3"/>
      <c r="R278" s="3"/>
      <c r="S278" s="100"/>
    </row>
    <row r="279" spans="1:19" x14ac:dyDescent="0.4">
      <c r="A279" s="99" t="s">
        <v>745</v>
      </c>
      <c r="B279" s="2" t="s">
        <v>893</v>
      </c>
      <c r="C279" s="35">
        <v>44031</v>
      </c>
      <c r="D279" s="3" t="s">
        <v>324</v>
      </c>
      <c r="E279" s="15"/>
      <c r="F279" s="4">
        <v>12420000</v>
      </c>
      <c r="G279" s="37" t="s">
        <v>906</v>
      </c>
      <c r="H279" s="135"/>
      <c r="I279" s="139"/>
      <c r="J279" s="100" t="s">
        <v>319</v>
      </c>
      <c r="K279" s="218"/>
      <c r="L279" s="3"/>
      <c r="M279" s="6"/>
      <c r="N279" s="3"/>
      <c r="O279" s="3"/>
      <c r="P279" s="3"/>
      <c r="Q279" s="3"/>
      <c r="R279" s="3"/>
      <c r="S279" s="100"/>
    </row>
    <row r="280" spans="1:19" x14ac:dyDescent="0.4">
      <c r="A280" s="99" t="s">
        <v>782</v>
      </c>
      <c r="B280" s="2" t="s">
        <v>893</v>
      </c>
      <c r="C280" s="35">
        <v>44022</v>
      </c>
      <c r="D280" s="3" t="s">
        <v>365</v>
      </c>
      <c r="E280" s="15">
        <v>5982000</v>
      </c>
      <c r="F280" s="4">
        <v>6374500</v>
      </c>
      <c r="G280" s="27" t="s">
        <v>130</v>
      </c>
      <c r="H280" s="122">
        <v>21.4</v>
      </c>
      <c r="I280" s="145">
        <v>14</v>
      </c>
      <c r="J280" s="100" t="s">
        <v>547</v>
      </c>
      <c r="K280" s="218" t="s">
        <v>366</v>
      </c>
      <c r="L280" s="3"/>
      <c r="M280" s="6"/>
      <c r="N280" s="3"/>
      <c r="O280" s="3"/>
      <c r="P280" s="3"/>
      <c r="Q280" s="3"/>
      <c r="R280" s="3"/>
      <c r="S280" s="100"/>
    </row>
    <row r="281" spans="1:19" x14ac:dyDescent="0.4">
      <c r="A281" s="99" t="s">
        <v>782</v>
      </c>
      <c r="B281" s="2" t="s">
        <v>893</v>
      </c>
      <c r="C281" s="35">
        <v>43959</v>
      </c>
      <c r="D281" s="3" t="s">
        <v>367</v>
      </c>
      <c r="E281" s="15">
        <v>983000</v>
      </c>
      <c r="F281" s="4">
        <v>780000</v>
      </c>
      <c r="G281" s="5" t="s">
        <v>354</v>
      </c>
      <c r="H281" s="139">
        <v>2.06</v>
      </c>
      <c r="I281" s="145"/>
      <c r="J281" s="100" t="s">
        <v>547</v>
      </c>
      <c r="K281" s="218" t="s">
        <v>366</v>
      </c>
      <c r="L281" s="3"/>
      <c r="M281" s="6"/>
      <c r="N281" s="3"/>
      <c r="O281" s="3"/>
      <c r="P281" s="3"/>
      <c r="Q281" s="3"/>
      <c r="R281" s="3"/>
      <c r="S281" s="100"/>
    </row>
    <row r="282" spans="1:19" x14ac:dyDescent="0.4">
      <c r="A282" s="99" t="s">
        <v>769</v>
      </c>
      <c r="B282" s="2" t="s">
        <v>893</v>
      </c>
      <c r="C282" s="35">
        <v>43777</v>
      </c>
      <c r="D282" s="6" t="s">
        <v>1646</v>
      </c>
      <c r="E282" s="15">
        <v>7710000</v>
      </c>
      <c r="F282" s="4">
        <v>7500000</v>
      </c>
      <c r="G282" s="27" t="s">
        <v>960</v>
      </c>
      <c r="H282" s="139"/>
      <c r="I282" s="145"/>
      <c r="J282" s="100" t="s">
        <v>371</v>
      </c>
      <c r="K282" s="218"/>
      <c r="L282" s="3"/>
      <c r="M282" s="6"/>
      <c r="N282" s="3"/>
      <c r="O282" s="3"/>
      <c r="P282" s="3"/>
      <c r="Q282" s="3"/>
      <c r="R282" s="3"/>
      <c r="S282" s="100"/>
    </row>
    <row r="283" spans="1:19" x14ac:dyDescent="0.4">
      <c r="A283" s="99" t="s">
        <v>769</v>
      </c>
      <c r="B283" s="2" t="s">
        <v>893</v>
      </c>
      <c r="C283" s="35">
        <v>44084</v>
      </c>
      <c r="D283" s="3" t="s">
        <v>324</v>
      </c>
      <c r="E283" s="15"/>
      <c r="F283" s="4">
        <v>7530000</v>
      </c>
      <c r="G283" s="27" t="s">
        <v>386</v>
      </c>
      <c r="H283" s="122">
        <v>102.6</v>
      </c>
      <c r="I283" s="139">
        <v>20</v>
      </c>
      <c r="J283" s="100" t="s">
        <v>547</v>
      </c>
      <c r="K283" s="218"/>
      <c r="L283" s="3"/>
      <c r="M283" s="6"/>
      <c r="N283" s="3"/>
      <c r="O283" s="3"/>
      <c r="P283" s="3"/>
      <c r="Q283" s="3"/>
      <c r="R283" s="3"/>
      <c r="S283" s="100"/>
    </row>
    <row r="284" spans="1:19" x14ac:dyDescent="0.4">
      <c r="A284" s="99" t="s">
        <v>828</v>
      </c>
      <c r="B284" s="2" t="s">
        <v>893</v>
      </c>
      <c r="C284" s="35">
        <v>44037</v>
      </c>
      <c r="D284" s="3" t="s">
        <v>321</v>
      </c>
      <c r="E284" s="15">
        <v>20410000</v>
      </c>
      <c r="F284" s="4">
        <v>18450000</v>
      </c>
      <c r="G284" s="27" t="s">
        <v>386</v>
      </c>
      <c r="H284" s="122">
        <v>207</v>
      </c>
      <c r="I284" s="139"/>
      <c r="J284" s="100" t="s">
        <v>496</v>
      </c>
      <c r="K284" s="218" t="s">
        <v>368</v>
      </c>
      <c r="L284" s="3"/>
      <c r="M284" s="6"/>
      <c r="N284" s="3"/>
      <c r="O284" s="3"/>
      <c r="P284" s="3"/>
      <c r="Q284" s="3"/>
      <c r="R284" s="3"/>
      <c r="S284" s="100"/>
    </row>
    <row r="285" spans="1:19" x14ac:dyDescent="0.4">
      <c r="A285" s="99" t="s">
        <v>1515</v>
      </c>
      <c r="B285" s="2" t="s">
        <v>893</v>
      </c>
      <c r="C285" s="35">
        <v>44007</v>
      </c>
      <c r="D285" s="3" t="s">
        <v>328</v>
      </c>
      <c r="E285" s="15"/>
      <c r="F285" s="4">
        <v>16830000</v>
      </c>
      <c r="G285" s="27" t="s">
        <v>388</v>
      </c>
      <c r="H285" s="122">
        <v>250</v>
      </c>
      <c r="I285" s="139"/>
      <c r="J285" s="100" t="s">
        <v>547</v>
      </c>
      <c r="K285" s="218" t="s">
        <v>369</v>
      </c>
      <c r="L285" s="3"/>
      <c r="M285" s="6"/>
      <c r="N285" s="3"/>
      <c r="O285" s="3"/>
      <c r="P285" s="3"/>
      <c r="Q285" s="3"/>
      <c r="R285" s="3"/>
      <c r="S285" s="100"/>
    </row>
    <row r="286" spans="1:19" x14ac:dyDescent="0.4">
      <c r="A286" s="99" t="s">
        <v>370</v>
      </c>
      <c r="B286" s="2" t="s">
        <v>893</v>
      </c>
      <c r="C286" s="35">
        <v>44091</v>
      </c>
      <c r="D286" s="3" t="s">
        <v>373</v>
      </c>
      <c r="E286" s="15">
        <v>4590000</v>
      </c>
      <c r="F286" s="4">
        <v>3700000</v>
      </c>
      <c r="G286" s="37" t="s">
        <v>100</v>
      </c>
      <c r="H286" s="135"/>
      <c r="I286" s="139"/>
      <c r="J286" s="100" t="s">
        <v>489</v>
      </c>
      <c r="K286" s="218" t="s">
        <v>372</v>
      </c>
      <c r="L286" s="3"/>
      <c r="M286" s="6"/>
      <c r="N286" s="3"/>
      <c r="O286" s="3"/>
      <c r="P286" s="3"/>
      <c r="Q286" s="3"/>
      <c r="R286" s="3"/>
      <c r="S286" s="100"/>
    </row>
    <row r="287" spans="1:19" x14ac:dyDescent="0.4">
      <c r="A287" s="99" t="s">
        <v>944</v>
      </c>
      <c r="B287" s="2" t="s">
        <v>893</v>
      </c>
      <c r="C287" s="35">
        <v>44162</v>
      </c>
      <c r="D287" s="3" t="s">
        <v>1583</v>
      </c>
      <c r="E287" s="15">
        <v>5478000</v>
      </c>
      <c r="F287" s="4">
        <v>4396700</v>
      </c>
      <c r="G287" s="37" t="s">
        <v>386</v>
      </c>
      <c r="H287" s="135">
        <v>11.9</v>
      </c>
      <c r="I287" s="145">
        <v>6</v>
      </c>
      <c r="J287" s="100" t="s">
        <v>349</v>
      </c>
      <c r="K287" s="218" t="s">
        <v>381</v>
      </c>
      <c r="L287" s="3"/>
      <c r="M287" s="6"/>
      <c r="N287" s="3"/>
      <c r="O287" s="3"/>
      <c r="P287" s="3"/>
      <c r="Q287" s="3"/>
      <c r="R287" s="3"/>
      <c r="S287" s="100"/>
    </row>
    <row r="288" spans="1:19" x14ac:dyDescent="0.4">
      <c r="A288" s="99" t="s">
        <v>773</v>
      </c>
      <c r="B288" s="2" t="s">
        <v>893</v>
      </c>
      <c r="C288" s="35">
        <v>44085</v>
      </c>
      <c r="D288" s="3" t="s">
        <v>382</v>
      </c>
      <c r="E288" s="15">
        <v>1500000</v>
      </c>
      <c r="F288" s="4">
        <v>951000</v>
      </c>
      <c r="G288" s="27" t="s">
        <v>386</v>
      </c>
      <c r="H288" s="122">
        <v>3.04</v>
      </c>
      <c r="I288" s="145">
        <v>1</v>
      </c>
      <c r="J288" s="100" t="s">
        <v>349</v>
      </c>
      <c r="K288" s="218"/>
      <c r="L288" s="3"/>
      <c r="M288" s="6"/>
      <c r="N288" s="3"/>
      <c r="O288" s="3"/>
      <c r="P288" s="3"/>
      <c r="Q288" s="3"/>
      <c r="R288" s="3"/>
      <c r="S288" s="100"/>
    </row>
    <row r="289" spans="1:19" x14ac:dyDescent="0.4">
      <c r="A289" s="99" t="s">
        <v>1666</v>
      </c>
      <c r="B289" s="2" t="s">
        <v>117</v>
      </c>
      <c r="C289" s="35">
        <v>44083</v>
      </c>
      <c r="D289" s="3" t="s">
        <v>383</v>
      </c>
      <c r="E289" s="15">
        <v>6520000</v>
      </c>
      <c r="F289" s="4">
        <v>5800000</v>
      </c>
      <c r="G289" s="30" t="s">
        <v>386</v>
      </c>
      <c r="H289" s="142"/>
      <c r="I289" s="139"/>
      <c r="J289" s="100" t="s">
        <v>349</v>
      </c>
      <c r="K289" s="218" t="s">
        <v>384</v>
      </c>
      <c r="L289" s="40"/>
      <c r="M289" s="40"/>
      <c r="N289" s="3"/>
      <c r="O289" s="3"/>
      <c r="P289" s="40"/>
      <c r="Q289" s="40"/>
      <c r="R289" s="3"/>
      <c r="S289" s="101"/>
    </row>
    <row r="290" spans="1:19" x14ac:dyDescent="0.4">
      <c r="A290" s="105" t="s">
        <v>1105</v>
      </c>
      <c r="B290" s="2" t="s">
        <v>1016</v>
      </c>
      <c r="C290" s="35">
        <v>43972</v>
      </c>
      <c r="D290" s="3" t="s">
        <v>402</v>
      </c>
      <c r="E290" s="15"/>
      <c r="F290" s="4"/>
      <c r="G290" s="27"/>
      <c r="H290" s="122"/>
      <c r="I290" s="145"/>
      <c r="J290" s="100" t="s">
        <v>119</v>
      </c>
      <c r="K290" s="218"/>
      <c r="L290" s="3"/>
      <c r="M290" s="6"/>
      <c r="N290" s="3"/>
      <c r="O290" s="3"/>
      <c r="P290" s="3"/>
      <c r="Q290" s="3"/>
      <c r="R290" s="3"/>
      <c r="S290" s="100"/>
    </row>
    <row r="291" spans="1:19" x14ac:dyDescent="0.4">
      <c r="A291" s="99" t="s">
        <v>804</v>
      </c>
      <c r="B291" s="2" t="s">
        <v>893</v>
      </c>
      <c r="C291" s="35">
        <v>43489</v>
      </c>
      <c r="D291" s="3" t="s">
        <v>321</v>
      </c>
      <c r="E291" s="15"/>
      <c r="F291" s="4">
        <v>7600000</v>
      </c>
      <c r="G291" s="27" t="s">
        <v>386</v>
      </c>
      <c r="H291" s="122"/>
      <c r="I291" s="145"/>
      <c r="J291" s="100" t="s">
        <v>889</v>
      </c>
      <c r="K291" s="218" t="s">
        <v>345</v>
      </c>
      <c r="L291" s="3"/>
      <c r="M291" s="6"/>
      <c r="N291" s="3"/>
      <c r="O291" s="3"/>
      <c r="P291" s="3"/>
      <c r="Q291" s="3"/>
      <c r="R291" s="3"/>
      <c r="S291" s="100"/>
    </row>
    <row r="292" spans="1:19" x14ac:dyDescent="0.4">
      <c r="A292" s="99" t="s">
        <v>1737</v>
      </c>
      <c r="B292" s="2" t="s">
        <v>893</v>
      </c>
      <c r="C292" s="35">
        <v>43483</v>
      </c>
      <c r="D292" s="3" t="s">
        <v>890</v>
      </c>
      <c r="E292" s="15">
        <v>83907000</v>
      </c>
      <c r="F292" s="4">
        <v>63690000</v>
      </c>
      <c r="G292" s="27" t="s">
        <v>387</v>
      </c>
      <c r="H292" s="122"/>
      <c r="I292" s="145"/>
      <c r="J292" s="100" t="s">
        <v>891</v>
      </c>
      <c r="K292" s="218" t="s">
        <v>327</v>
      </c>
      <c r="L292" s="3"/>
      <c r="M292" s="6"/>
      <c r="N292" s="3"/>
      <c r="O292" s="3"/>
      <c r="P292" s="3"/>
      <c r="Q292" s="3"/>
      <c r="R292" s="3"/>
      <c r="S292" s="100"/>
    </row>
    <row r="293" spans="1:19" x14ac:dyDescent="0.4">
      <c r="A293" s="99" t="s">
        <v>1752</v>
      </c>
      <c r="B293" s="2" t="s">
        <v>893</v>
      </c>
      <c r="C293" s="35">
        <v>43577</v>
      </c>
      <c r="D293" s="3" t="s">
        <v>878</v>
      </c>
      <c r="E293" s="15">
        <v>37590000</v>
      </c>
      <c r="F293" s="4">
        <v>30072000</v>
      </c>
      <c r="G293" s="37" t="s">
        <v>97</v>
      </c>
      <c r="H293" s="135"/>
      <c r="I293" s="139"/>
      <c r="J293" s="100" t="s">
        <v>371</v>
      </c>
      <c r="K293" s="218" t="s">
        <v>374</v>
      </c>
      <c r="L293" s="3"/>
      <c r="M293" s="6"/>
      <c r="N293" s="3"/>
      <c r="O293" s="3"/>
      <c r="P293" s="3"/>
      <c r="Q293" s="3"/>
      <c r="R293" s="3"/>
      <c r="S293" s="100"/>
    </row>
    <row r="294" spans="1:19" x14ac:dyDescent="0.4">
      <c r="A294" s="99" t="s">
        <v>1774</v>
      </c>
      <c r="B294" s="2" t="s">
        <v>117</v>
      </c>
      <c r="C294" s="35">
        <v>43599</v>
      </c>
      <c r="D294" s="3" t="s">
        <v>1775</v>
      </c>
      <c r="E294" s="15"/>
      <c r="F294" s="4"/>
      <c r="G294" s="27"/>
      <c r="H294" s="122">
        <v>120.3</v>
      </c>
      <c r="I294" s="145"/>
      <c r="J294" s="100" t="s">
        <v>744</v>
      </c>
      <c r="K294" s="218"/>
      <c r="L294" s="3"/>
      <c r="M294" s="6"/>
      <c r="N294" s="3"/>
      <c r="O294" s="3"/>
      <c r="P294" s="3"/>
      <c r="Q294" s="3"/>
      <c r="R294" s="3"/>
      <c r="S294" s="100"/>
    </row>
    <row r="295" spans="1:19" x14ac:dyDescent="0.4">
      <c r="A295" s="99" t="s">
        <v>796</v>
      </c>
      <c r="B295" s="2" t="s">
        <v>117</v>
      </c>
      <c r="C295" s="35">
        <v>43566</v>
      </c>
      <c r="D295" s="3" t="s">
        <v>682</v>
      </c>
      <c r="E295" s="15"/>
      <c r="F295" s="4"/>
      <c r="G295" s="27"/>
      <c r="H295" s="122"/>
      <c r="I295" s="145"/>
      <c r="J295" s="100" t="s">
        <v>1471</v>
      </c>
      <c r="K295" s="218"/>
      <c r="L295" s="3"/>
      <c r="M295" s="6"/>
      <c r="N295" s="3"/>
      <c r="O295" s="3"/>
      <c r="P295" s="3"/>
      <c r="Q295" s="3"/>
      <c r="R295" s="3"/>
      <c r="S295" s="100"/>
    </row>
    <row r="296" spans="1:19" ht="37.5" x14ac:dyDescent="0.4">
      <c r="A296" s="99" t="s">
        <v>737</v>
      </c>
      <c r="B296" s="2" t="s">
        <v>117</v>
      </c>
      <c r="C296" s="35">
        <v>43895</v>
      </c>
      <c r="D296" s="6" t="s">
        <v>1559</v>
      </c>
      <c r="E296" s="15"/>
      <c r="F296" s="4">
        <v>14470000</v>
      </c>
      <c r="G296" s="30" t="s">
        <v>205</v>
      </c>
      <c r="H296" s="142">
        <v>165</v>
      </c>
      <c r="I296" s="139">
        <v>25</v>
      </c>
      <c r="J296" s="100" t="s">
        <v>496</v>
      </c>
      <c r="K296" s="218"/>
      <c r="L296" s="3"/>
      <c r="M296" s="6"/>
      <c r="N296" s="3"/>
      <c r="O296" s="3"/>
      <c r="P296" s="3"/>
      <c r="Q296" s="3"/>
      <c r="R296" s="3"/>
      <c r="S296" s="100"/>
    </row>
    <row r="297" spans="1:19" x14ac:dyDescent="0.4">
      <c r="A297" s="99" t="s">
        <v>931</v>
      </c>
      <c r="B297" s="2" t="s">
        <v>117</v>
      </c>
      <c r="C297" s="35">
        <v>43698</v>
      </c>
      <c r="D297" s="3" t="s">
        <v>1569</v>
      </c>
      <c r="E297" s="15"/>
      <c r="F297" s="4"/>
      <c r="G297" s="27"/>
      <c r="H297" s="143">
        <v>42.4</v>
      </c>
      <c r="I297" s="139"/>
      <c r="J297" s="100" t="s">
        <v>303</v>
      </c>
      <c r="K297" s="218"/>
      <c r="L297" s="3"/>
      <c r="M297" s="6"/>
      <c r="N297" s="3"/>
      <c r="O297" s="3"/>
      <c r="P297" s="3"/>
      <c r="Q297" s="3"/>
      <c r="R297" s="3"/>
      <c r="S297" s="100"/>
    </row>
    <row r="298" spans="1:19" ht="20.25" thickBot="1" x14ac:dyDescent="0.45">
      <c r="A298" s="307" t="s">
        <v>741</v>
      </c>
      <c r="B298" s="299" t="s">
        <v>893</v>
      </c>
      <c r="C298" s="300">
        <v>43919</v>
      </c>
      <c r="D298" s="301" t="s">
        <v>378</v>
      </c>
      <c r="E298" s="444"/>
      <c r="F298" s="302">
        <v>190000000</v>
      </c>
      <c r="G298" s="305" t="s">
        <v>386</v>
      </c>
      <c r="H298" s="309"/>
      <c r="I298" s="312"/>
      <c r="J298" s="311" t="s">
        <v>547</v>
      </c>
      <c r="K298" s="218" t="s">
        <v>377</v>
      </c>
      <c r="L298" s="3"/>
      <c r="M298" s="6"/>
      <c r="N298" s="3"/>
      <c r="O298" s="3"/>
      <c r="P298" s="3"/>
      <c r="Q298" s="3"/>
      <c r="R298" s="3"/>
      <c r="S298" s="100"/>
    </row>
    <row r="299" spans="1:19" ht="20.25" thickTop="1" thickBot="1" x14ac:dyDescent="0.45">
      <c r="A299" s="330" t="s">
        <v>2040</v>
      </c>
      <c r="B299" s="701">
        <v>55</v>
      </c>
      <c r="C299" s="701"/>
      <c r="D299" s="702"/>
      <c r="E299" s="705">
        <f>SUM(F244:F256,E257,F258:F298)</f>
        <v>806425800</v>
      </c>
      <c r="F299" s="706"/>
      <c r="G299" s="381"/>
      <c r="H299" s="345">
        <f>SUM(H244:H298)</f>
        <v>2651.88</v>
      </c>
      <c r="I299" s="345">
        <f>SUM(I244:I298)</f>
        <v>1047</v>
      </c>
      <c r="J299" s="397"/>
      <c r="K299" s="218"/>
      <c r="L299" s="3"/>
      <c r="M299" s="6"/>
      <c r="N299" s="3"/>
      <c r="O299" s="3"/>
      <c r="P299" s="3"/>
      <c r="Q299" s="3"/>
      <c r="R299" s="3"/>
      <c r="S299" s="100"/>
    </row>
    <row r="300" spans="1:19" ht="20.25" thickTop="1" x14ac:dyDescent="0.4">
      <c r="A300" s="114" t="s">
        <v>952</v>
      </c>
      <c r="B300" s="9" t="s">
        <v>871</v>
      </c>
      <c r="C300" s="36">
        <v>43390</v>
      </c>
      <c r="D300" s="7" t="s">
        <v>1661</v>
      </c>
      <c r="E300" s="260">
        <v>11178000</v>
      </c>
      <c r="F300" s="10">
        <v>5290000</v>
      </c>
      <c r="G300" s="28" t="s">
        <v>556</v>
      </c>
      <c r="H300" s="137"/>
      <c r="I300" s="175"/>
      <c r="J300" s="223" t="s">
        <v>49</v>
      </c>
      <c r="K300" s="218"/>
      <c r="L300" s="3"/>
      <c r="M300" s="6"/>
      <c r="N300" s="3"/>
      <c r="O300" s="3"/>
      <c r="P300" s="3"/>
      <c r="Q300" s="3"/>
      <c r="R300" s="3"/>
      <c r="S300" s="100"/>
    </row>
    <row r="301" spans="1:19" x14ac:dyDescent="0.4">
      <c r="A301" s="99" t="s">
        <v>1690</v>
      </c>
      <c r="B301" s="2" t="s">
        <v>871</v>
      </c>
      <c r="C301" s="35">
        <v>43706</v>
      </c>
      <c r="D301" s="6" t="s">
        <v>0</v>
      </c>
      <c r="E301" s="15"/>
      <c r="F301" s="4">
        <v>5060016</v>
      </c>
      <c r="G301" s="27" t="s">
        <v>1691</v>
      </c>
      <c r="H301" s="122"/>
      <c r="I301" s="139"/>
      <c r="J301" s="100" t="s">
        <v>325</v>
      </c>
      <c r="K301" s="218"/>
      <c r="L301" s="6"/>
      <c r="M301" s="6"/>
      <c r="N301" s="3"/>
      <c r="O301" s="3"/>
      <c r="P301" s="6"/>
      <c r="Q301" s="6"/>
      <c r="R301" s="3"/>
      <c r="S301" s="108"/>
    </row>
    <row r="302" spans="1:19" x14ac:dyDescent="0.4">
      <c r="A302" s="99" t="s">
        <v>788</v>
      </c>
      <c r="B302" s="2" t="s">
        <v>871</v>
      </c>
      <c r="C302" s="35">
        <v>43385</v>
      </c>
      <c r="D302" s="6" t="s">
        <v>0</v>
      </c>
      <c r="E302" s="15">
        <v>4620000</v>
      </c>
      <c r="F302" s="4">
        <v>3690000</v>
      </c>
      <c r="G302" s="27" t="s">
        <v>787</v>
      </c>
      <c r="H302" s="122"/>
      <c r="I302" s="139"/>
      <c r="J302" s="100" t="s">
        <v>489</v>
      </c>
      <c r="K302" s="218"/>
      <c r="L302" s="40"/>
      <c r="M302" s="40"/>
      <c r="N302" s="3"/>
      <c r="O302" s="3"/>
      <c r="P302" s="40"/>
      <c r="Q302" s="40"/>
      <c r="R302" s="3"/>
      <c r="S302" s="101"/>
    </row>
    <row r="303" spans="1:19" x14ac:dyDescent="0.4">
      <c r="A303" s="99" t="s">
        <v>957</v>
      </c>
      <c r="B303" s="2" t="s">
        <v>871</v>
      </c>
      <c r="C303" s="35">
        <v>43395</v>
      </c>
      <c r="D303" s="3" t="s">
        <v>0</v>
      </c>
      <c r="E303" s="15">
        <v>5990000</v>
      </c>
      <c r="F303" s="4">
        <v>5091000</v>
      </c>
      <c r="G303" s="27" t="s">
        <v>567</v>
      </c>
      <c r="H303" s="122">
        <v>25</v>
      </c>
      <c r="I303" s="139">
        <v>10</v>
      </c>
      <c r="J303" s="219" t="s">
        <v>49</v>
      </c>
      <c r="K303" s="218"/>
      <c r="L303" s="3"/>
      <c r="M303" s="6"/>
      <c r="N303" s="3"/>
      <c r="O303" s="3"/>
      <c r="P303" s="6"/>
      <c r="Q303" s="6"/>
      <c r="R303" s="3"/>
      <c r="S303" s="108"/>
    </row>
    <row r="304" spans="1:19" x14ac:dyDescent="0.4">
      <c r="A304" s="99" t="s">
        <v>778</v>
      </c>
      <c r="B304" s="2" t="s">
        <v>871</v>
      </c>
      <c r="C304" s="35">
        <v>43397</v>
      </c>
      <c r="D304" s="3" t="s">
        <v>1698</v>
      </c>
      <c r="E304" s="15">
        <v>9738360</v>
      </c>
      <c r="F304" s="4">
        <v>350000</v>
      </c>
      <c r="G304" s="27" t="s">
        <v>518</v>
      </c>
      <c r="H304" s="122"/>
      <c r="I304" s="145"/>
      <c r="J304" s="100" t="s">
        <v>887</v>
      </c>
      <c r="K304" s="218"/>
      <c r="L304" s="3"/>
      <c r="M304" s="6"/>
      <c r="N304" s="3"/>
      <c r="O304" s="3"/>
      <c r="P304" s="3"/>
      <c r="Q304" s="3"/>
      <c r="R304" s="3"/>
      <c r="S304" s="100"/>
    </row>
    <row r="305" spans="1:19" x14ac:dyDescent="0.4">
      <c r="A305" s="99" t="s">
        <v>1734</v>
      </c>
      <c r="B305" s="2" t="s">
        <v>871</v>
      </c>
      <c r="C305" s="35">
        <v>43495</v>
      </c>
      <c r="D305" s="3" t="s">
        <v>1647</v>
      </c>
      <c r="E305" s="15"/>
      <c r="F305" s="4">
        <v>9973800</v>
      </c>
      <c r="G305" s="37" t="s">
        <v>386</v>
      </c>
      <c r="H305" s="122"/>
      <c r="I305" s="145"/>
      <c r="J305" s="100"/>
      <c r="K305" s="218"/>
      <c r="L305" s="3"/>
      <c r="M305" s="6"/>
      <c r="N305" s="3"/>
      <c r="O305" s="3"/>
      <c r="P305" s="3"/>
      <c r="Q305" s="3"/>
      <c r="R305" s="3"/>
      <c r="S305" s="100"/>
    </row>
    <row r="306" spans="1:19" x14ac:dyDescent="0.4">
      <c r="A306" s="99" t="s">
        <v>802</v>
      </c>
      <c r="B306" s="2" t="s">
        <v>871</v>
      </c>
      <c r="C306" s="35">
        <v>43718</v>
      </c>
      <c r="D306" s="3" t="s">
        <v>803</v>
      </c>
      <c r="E306" s="15">
        <v>1965000</v>
      </c>
      <c r="F306" s="4">
        <v>1230000</v>
      </c>
      <c r="G306" s="27" t="s">
        <v>637</v>
      </c>
      <c r="H306" s="122"/>
      <c r="I306" s="145"/>
      <c r="J306" s="100" t="s">
        <v>489</v>
      </c>
      <c r="K306" s="218"/>
      <c r="L306" s="3"/>
      <c r="M306" s="6"/>
      <c r="N306" s="3"/>
      <c r="O306" s="3"/>
      <c r="P306" s="3"/>
      <c r="Q306" s="3"/>
      <c r="R306" s="3"/>
      <c r="S306" s="100"/>
    </row>
    <row r="307" spans="1:19" x14ac:dyDescent="0.4">
      <c r="A307" s="99" t="s">
        <v>745</v>
      </c>
      <c r="B307" s="2" t="s">
        <v>871</v>
      </c>
      <c r="C307" s="35">
        <v>43425</v>
      </c>
      <c r="D307" s="3" t="s">
        <v>1542</v>
      </c>
      <c r="E307" s="15"/>
      <c r="F307" s="4">
        <v>9480000</v>
      </c>
      <c r="G307" s="37" t="s">
        <v>1543</v>
      </c>
      <c r="H307" s="135">
        <v>111.9</v>
      </c>
      <c r="I307" s="139">
        <v>10</v>
      </c>
      <c r="J307" s="100" t="s">
        <v>319</v>
      </c>
      <c r="K307" s="218" t="s">
        <v>364</v>
      </c>
      <c r="L307" s="3"/>
      <c r="M307" s="6"/>
      <c r="N307" s="3"/>
      <c r="O307" s="3"/>
      <c r="P307" s="3"/>
      <c r="Q307" s="3"/>
      <c r="R307" s="3"/>
      <c r="S307" s="100"/>
    </row>
    <row r="308" spans="1:19" x14ac:dyDescent="0.4">
      <c r="A308" s="99" t="s">
        <v>769</v>
      </c>
      <c r="B308" s="2" t="s">
        <v>871</v>
      </c>
      <c r="C308" s="35">
        <v>43368</v>
      </c>
      <c r="D308" s="6" t="s">
        <v>1647</v>
      </c>
      <c r="E308" s="15"/>
      <c r="F308" s="4">
        <v>6550000</v>
      </c>
      <c r="G308" s="27" t="s">
        <v>386</v>
      </c>
      <c r="H308" s="139"/>
      <c r="I308" s="145"/>
      <c r="J308" s="100" t="s">
        <v>547</v>
      </c>
      <c r="K308" s="218"/>
      <c r="L308" s="3"/>
      <c r="M308" s="6"/>
      <c r="N308" s="3"/>
      <c r="O308" s="3"/>
      <c r="P308" s="3"/>
      <c r="Q308" s="3"/>
      <c r="R308" s="3"/>
      <c r="S308" s="100"/>
    </row>
    <row r="309" spans="1:19" x14ac:dyDescent="0.4">
      <c r="A309" s="99" t="s">
        <v>773</v>
      </c>
      <c r="B309" s="2" t="s">
        <v>871</v>
      </c>
      <c r="C309" s="35">
        <v>43719</v>
      </c>
      <c r="D309" s="3" t="s">
        <v>879</v>
      </c>
      <c r="E309" s="15">
        <v>1500000</v>
      </c>
      <c r="F309" s="4">
        <v>951000</v>
      </c>
      <c r="G309" s="27" t="s">
        <v>386</v>
      </c>
      <c r="H309" s="135">
        <v>3.04</v>
      </c>
      <c r="I309" s="139">
        <v>1</v>
      </c>
      <c r="J309" s="100" t="s">
        <v>547</v>
      </c>
      <c r="K309" s="218"/>
      <c r="L309" s="3"/>
      <c r="M309" s="6"/>
      <c r="N309" s="3"/>
      <c r="O309" s="3"/>
      <c r="P309" s="3"/>
      <c r="Q309" s="3"/>
      <c r="R309" s="3"/>
      <c r="S309" s="100"/>
    </row>
    <row r="310" spans="1:19" x14ac:dyDescent="0.4">
      <c r="A310" s="99" t="s">
        <v>1381</v>
      </c>
      <c r="B310" s="2" t="s">
        <v>871</v>
      </c>
      <c r="C310" s="35">
        <v>43516</v>
      </c>
      <c r="D310" s="3" t="s">
        <v>379</v>
      </c>
      <c r="E310" s="15">
        <v>4406400</v>
      </c>
      <c r="F310" s="4">
        <v>4000000</v>
      </c>
      <c r="G310" s="27" t="s">
        <v>386</v>
      </c>
      <c r="H310" s="122"/>
      <c r="I310" s="122"/>
      <c r="J310" s="224" t="s">
        <v>489</v>
      </c>
      <c r="K310" s="218" t="s">
        <v>380</v>
      </c>
      <c r="L310" s="3"/>
      <c r="M310" s="6"/>
      <c r="N310" s="3"/>
      <c r="O310" s="3"/>
      <c r="P310" s="3"/>
      <c r="Q310" s="3"/>
      <c r="R310" s="3"/>
      <c r="S310" s="100"/>
    </row>
    <row r="311" spans="1:19" x14ac:dyDescent="0.4">
      <c r="A311" s="99" t="s">
        <v>1748</v>
      </c>
      <c r="B311" s="2" t="s">
        <v>871</v>
      </c>
      <c r="C311" s="35">
        <v>43875</v>
      </c>
      <c r="D311" s="3" t="s">
        <v>346</v>
      </c>
      <c r="E311" s="15">
        <v>1572000</v>
      </c>
      <c r="F311" s="4">
        <v>1480000</v>
      </c>
      <c r="G311" s="27" t="s">
        <v>885</v>
      </c>
      <c r="H311" s="122"/>
      <c r="I311" s="145"/>
      <c r="J311" s="100" t="s">
        <v>319</v>
      </c>
      <c r="K311" s="218" t="s">
        <v>347</v>
      </c>
      <c r="L311" s="3"/>
      <c r="M311" s="6"/>
      <c r="N311" s="3"/>
      <c r="O311" s="3"/>
      <c r="P311" s="3"/>
      <c r="Q311" s="3"/>
      <c r="R311" s="3"/>
      <c r="S311" s="100"/>
    </row>
    <row r="312" spans="1:19" x14ac:dyDescent="0.4">
      <c r="A312" s="99" t="s">
        <v>1738</v>
      </c>
      <c r="B312" s="2" t="s">
        <v>871</v>
      </c>
      <c r="C312" s="35">
        <v>43494</v>
      </c>
      <c r="D312" s="3" t="s">
        <v>342</v>
      </c>
      <c r="E312" s="15"/>
      <c r="F312" s="4">
        <v>2500000</v>
      </c>
      <c r="G312" s="27" t="s">
        <v>886</v>
      </c>
      <c r="H312" s="122"/>
      <c r="I312" s="139"/>
      <c r="J312" s="100" t="s">
        <v>887</v>
      </c>
      <c r="K312" s="218" t="s">
        <v>336</v>
      </c>
      <c r="L312" s="3"/>
      <c r="M312" s="6"/>
      <c r="N312" s="3"/>
      <c r="O312" s="3"/>
      <c r="P312" s="3"/>
      <c r="Q312" s="3"/>
      <c r="R312" s="3"/>
      <c r="S312" s="100"/>
    </row>
    <row r="313" spans="1:19" x14ac:dyDescent="0.4">
      <c r="A313" s="99" t="s">
        <v>1750</v>
      </c>
      <c r="B313" s="2" t="s">
        <v>871</v>
      </c>
      <c r="C313" s="35">
        <v>43298</v>
      </c>
      <c r="D313" s="3" t="s">
        <v>1749</v>
      </c>
      <c r="E313" s="15">
        <v>2396520</v>
      </c>
      <c r="F313" s="4">
        <v>1230000</v>
      </c>
      <c r="G313" s="27" t="s">
        <v>888</v>
      </c>
      <c r="H313" s="122"/>
      <c r="I313" s="145"/>
      <c r="J313" s="100" t="s">
        <v>887</v>
      </c>
      <c r="K313" s="218" t="s">
        <v>344</v>
      </c>
      <c r="L313" s="3"/>
      <c r="M313" s="6"/>
      <c r="N313" s="3"/>
      <c r="O313" s="3"/>
      <c r="P313" s="3"/>
      <c r="Q313" s="3"/>
      <c r="R313" s="3"/>
      <c r="S313" s="100"/>
    </row>
    <row r="314" spans="1:19" x14ac:dyDescent="0.4">
      <c r="A314" s="99" t="s">
        <v>1515</v>
      </c>
      <c r="B314" s="2" t="s">
        <v>871</v>
      </c>
      <c r="C314" s="35">
        <v>43277</v>
      </c>
      <c r="D314" s="3" t="s">
        <v>682</v>
      </c>
      <c r="E314" s="15"/>
      <c r="F314" s="4"/>
      <c r="G314" s="37"/>
      <c r="H314" s="135">
        <v>251</v>
      </c>
      <c r="I314" s="139"/>
      <c r="J314" s="100" t="s">
        <v>872</v>
      </c>
      <c r="K314" s="218"/>
      <c r="L314" s="3" t="s">
        <v>299</v>
      </c>
      <c r="M314" s="6"/>
      <c r="N314" s="3"/>
      <c r="O314" s="3"/>
      <c r="P314" s="3" t="s">
        <v>300</v>
      </c>
      <c r="Q314" s="3"/>
      <c r="R314" s="3"/>
      <c r="S314" s="100"/>
    </row>
    <row r="315" spans="1:19" x14ac:dyDescent="0.4">
      <c r="A315" s="99" t="s">
        <v>370</v>
      </c>
      <c r="B315" s="2" t="s">
        <v>871</v>
      </c>
      <c r="C315" s="35">
        <v>43396</v>
      </c>
      <c r="D315" s="6" t="s">
        <v>1613</v>
      </c>
      <c r="E315" s="15">
        <v>12830000</v>
      </c>
      <c r="F315" s="4">
        <v>10570000</v>
      </c>
      <c r="G315" s="37" t="s">
        <v>877</v>
      </c>
      <c r="H315" s="135"/>
      <c r="I315" s="139"/>
      <c r="J315" s="100" t="s">
        <v>489</v>
      </c>
      <c r="K315" s="218"/>
      <c r="L315" s="3"/>
      <c r="M315" s="6"/>
      <c r="N315" s="3"/>
      <c r="O315" s="3"/>
      <c r="P315" s="3"/>
      <c r="Q315" s="3"/>
      <c r="R315" s="3"/>
      <c r="S315" s="100"/>
    </row>
    <row r="316" spans="1:19" x14ac:dyDescent="0.4">
      <c r="A316" s="99" t="s">
        <v>370</v>
      </c>
      <c r="B316" s="2" t="s">
        <v>871</v>
      </c>
      <c r="C316" s="35">
        <v>43404</v>
      </c>
      <c r="D316" s="6" t="s">
        <v>1614</v>
      </c>
      <c r="E316" s="15">
        <v>9280000</v>
      </c>
      <c r="F316" s="4">
        <v>8024400</v>
      </c>
      <c r="G316" s="37" t="s">
        <v>1145</v>
      </c>
      <c r="H316" s="135"/>
      <c r="I316" s="139"/>
      <c r="J316" s="100" t="s">
        <v>489</v>
      </c>
      <c r="K316" s="218"/>
      <c r="L316" s="3"/>
      <c r="M316" s="6"/>
      <c r="N316" s="3"/>
      <c r="O316" s="3"/>
      <c r="P316" s="3"/>
      <c r="Q316" s="3"/>
      <c r="R316" s="3"/>
      <c r="S316" s="100"/>
    </row>
    <row r="317" spans="1:19" x14ac:dyDescent="0.4">
      <c r="A317" s="99" t="s">
        <v>873</v>
      </c>
      <c r="B317" s="2" t="s">
        <v>871</v>
      </c>
      <c r="C317" s="35">
        <v>44116</v>
      </c>
      <c r="D317" s="6" t="s">
        <v>874</v>
      </c>
      <c r="E317" s="15">
        <v>16660000</v>
      </c>
      <c r="F317" s="4">
        <v>12400000</v>
      </c>
      <c r="G317" s="37" t="s">
        <v>875</v>
      </c>
      <c r="H317" s="135"/>
      <c r="I317" s="139"/>
      <c r="J317" s="100" t="s">
        <v>371</v>
      </c>
      <c r="K317" s="218" t="s">
        <v>372</v>
      </c>
      <c r="L317" s="3"/>
      <c r="M317" s="6"/>
      <c r="N317" s="3"/>
      <c r="O317" s="3"/>
      <c r="P317" s="3"/>
      <c r="Q317" s="3"/>
      <c r="R317" s="3"/>
      <c r="S317" s="100"/>
    </row>
    <row r="318" spans="1:19" x14ac:dyDescent="0.4">
      <c r="A318" s="99" t="s">
        <v>370</v>
      </c>
      <c r="B318" s="2" t="s">
        <v>871</v>
      </c>
      <c r="C318" s="35">
        <v>44115</v>
      </c>
      <c r="D318" s="3" t="s">
        <v>876</v>
      </c>
      <c r="E318" s="15">
        <v>11650000</v>
      </c>
      <c r="F318" s="4">
        <v>9430000</v>
      </c>
      <c r="G318" s="37" t="s">
        <v>877</v>
      </c>
      <c r="H318" s="135"/>
      <c r="I318" s="145"/>
      <c r="J318" s="100" t="s">
        <v>371</v>
      </c>
      <c r="K318" s="218" t="s">
        <v>372</v>
      </c>
      <c r="L318" s="3"/>
      <c r="M318" s="6"/>
      <c r="N318" s="3"/>
      <c r="O318" s="3"/>
      <c r="P318" s="3"/>
      <c r="Q318" s="3"/>
      <c r="R318" s="3"/>
      <c r="S318" s="100"/>
    </row>
    <row r="319" spans="1:19" x14ac:dyDescent="0.4">
      <c r="A319" s="99" t="s">
        <v>1751</v>
      </c>
      <c r="B319" s="2" t="s">
        <v>871</v>
      </c>
      <c r="C319" s="35">
        <v>43250</v>
      </c>
      <c r="D319" s="3" t="s">
        <v>881</v>
      </c>
      <c r="E319" s="15">
        <v>3310000</v>
      </c>
      <c r="F319" s="4">
        <v>1580000</v>
      </c>
      <c r="G319" s="37" t="s">
        <v>386</v>
      </c>
      <c r="H319" s="135">
        <v>14.26</v>
      </c>
      <c r="I319" s="145"/>
      <c r="J319" s="100" t="s">
        <v>489</v>
      </c>
      <c r="K319" s="218" t="s">
        <v>375</v>
      </c>
      <c r="L319" s="3"/>
      <c r="M319" s="6"/>
      <c r="N319" s="3"/>
      <c r="O319" s="3"/>
      <c r="P319" s="3"/>
      <c r="Q319" s="3"/>
      <c r="R319" s="3"/>
      <c r="S319" s="100"/>
    </row>
    <row r="320" spans="1:19" x14ac:dyDescent="0.4">
      <c r="A320" s="99" t="s">
        <v>1753</v>
      </c>
      <c r="B320" s="2" t="s">
        <v>871</v>
      </c>
      <c r="C320" s="35">
        <v>43262</v>
      </c>
      <c r="D320" s="6" t="s">
        <v>882</v>
      </c>
      <c r="E320" s="15">
        <v>16660000</v>
      </c>
      <c r="F320" s="4">
        <v>15980000</v>
      </c>
      <c r="G320" s="37" t="s">
        <v>546</v>
      </c>
      <c r="H320" s="135"/>
      <c r="I320" s="145"/>
      <c r="J320" s="100" t="s">
        <v>883</v>
      </c>
      <c r="K320" s="218" t="s">
        <v>376</v>
      </c>
      <c r="L320" s="3"/>
      <c r="M320" s="6"/>
      <c r="N320" s="3"/>
      <c r="O320" s="3"/>
      <c r="P320" s="3"/>
      <c r="Q320" s="3"/>
      <c r="R320" s="3"/>
      <c r="S320" s="100"/>
    </row>
    <row r="321" spans="1:19" x14ac:dyDescent="0.4">
      <c r="A321" s="99" t="s">
        <v>741</v>
      </c>
      <c r="B321" s="2" t="s">
        <v>871</v>
      </c>
      <c r="C321" s="35">
        <v>44043</v>
      </c>
      <c r="D321" s="3" t="s">
        <v>884</v>
      </c>
      <c r="E321" s="15"/>
      <c r="F321" s="4">
        <v>100000000</v>
      </c>
      <c r="G321" s="37" t="s">
        <v>875</v>
      </c>
      <c r="H321" s="135"/>
      <c r="I321" s="145"/>
      <c r="J321" s="100" t="s">
        <v>547</v>
      </c>
      <c r="K321" s="218"/>
      <c r="L321" s="3"/>
      <c r="M321" s="6"/>
      <c r="N321" s="3"/>
      <c r="O321" s="3"/>
      <c r="P321" s="3"/>
      <c r="Q321" s="3"/>
      <c r="R321" s="3"/>
      <c r="S321" s="100"/>
    </row>
    <row r="322" spans="1:19" x14ac:dyDescent="0.4">
      <c r="A322" s="99" t="s">
        <v>741</v>
      </c>
      <c r="B322" s="2" t="s">
        <v>871</v>
      </c>
      <c r="C322" s="35">
        <v>43209</v>
      </c>
      <c r="D322" s="6" t="s">
        <v>1517</v>
      </c>
      <c r="E322" s="15"/>
      <c r="F322" s="4"/>
      <c r="G322" s="37" t="s">
        <v>875</v>
      </c>
      <c r="H322" s="135"/>
      <c r="I322" s="145"/>
      <c r="J322" s="100" t="s">
        <v>744</v>
      </c>
      <c r="K322" s="218"/>
      <c r="L322" s="3"/>
      <c r="M322" s="6"/>
      <c r="N322" s="3"/>
      <c r="O322" s="3"/>
      <c r="P322" s="3"/>
      <c r="Q322" s="3"/>
      <c r="R322" s="3"/>
      <c r="S322" s="100"/>
    </row>
    <row r="323" spans="1:19" x14ac:dyDescent="0.4">
      <c r="A323" s="99" t="s">
        <v>293</v>
      </c>
      <c r="B323" s="2" t="s">
        <v>102</v>
      </c>
      <c r="C323" s="35">
        <v>43423</v>
      </c>
      <c r="D323" s="3" t="s">
        <v>864</v>
      </c>
      <c r="E323" s="15"/>
      <c r="F323" s="4"/>
      <c r="G323" s="37"/>
      <c r="H323" s="135">
        <v>72.72</v>
      </c>
      <c r="I323" s="145">
        <v>7</v>
      </c>
      <c r="J323" s="100" t="s">
        <v>349</v>
      </c>
      <c r="K323" s="218"/>
      <c r="L323" s="3"/>
      <c r="M323" s="6"/>
      <c r="N323" s="3"/>
      <c r="O323" s="3"/>
      <c r="P323" s="3"/>
      <c r="Q323" s="3"/>
      <c r="R323" s="3"/>
      <c r="S323" s="100"/>
    </row>
    <row r="324" spans="1:19" x14ac:dyDescent="0.4">
      <c r="A324" s="99" t="s">
        <v>293</v>
      </c>
      <c r="B324" s="2" t="s">
        <v>102</v>
      </c>
      <c r="C324" s="35">
        <v>43423</v>
      </c>
      <c r="D324" s="3" t="s">
        <v>866</v>
      </c>
      <c r="E324" s="15">
        <v>10832000</v>
      </c>
      <c r="F324" s="4">
        <v>8800000</v>
      </c>
      <c r="G324" s="37" t="s">
        <v>1530</v>
      </c>
      <c r="H324" s="135">
        <v>60.57</v>
      </c>
      <c r="I324" s="145">
        <v>6</v>
      </c>
      <c r="J324" s="100" t="s">
        <v>349</v>
      </c>
      <c r="K324" s="218"/>
      <c r="L324" s="3"/>
      <c r="M324" s="6"/>
      <c r="N324" s="3"/>
      <c r="O324" s="3"/>
      <c r="P324" s="3"/>
      <c r="Q324" s="3"/>
      <c r="R324" s="3"/>
      <c r="S324" s="100"/>
    </row>
    <row r="325" spans="1:19" x14ac:dyDescent="0.4">
      <c r="A325" s="99" t="s">
        <v>293</v>
      </c>
      <c r="B325" s="2" t="s">
        <v>102</v>
      </c>
      <c r="C325" s="35">
        <v>43423</v>
      </c>
      <c r="D325" s="3" t="s">
        <v>867</v>
      </c>
      <c r="E325" s="15">
        <v>10816000</v>
      </c>
      <c r="F325" s="4">
        <v>8800000</v>
      </c>
      <c r="G325" s="27" t="s">
        <v>386</v>
      </c>
      <c r="H325" s="135">
        <v>60.4</v>
      </c>
      <c r="I325" s="139">
        <v>6</v>
      </c>
      <c r="J325" s="100" t="s">
        <v>349</v>
      </c>
      <c r="K325" s="218"/>
      <c r="L325" s="3"/>
      <c r="M325" s="6"/>
      <c r="N325" s="3"/>
      <c r="O325" s="3"/>
      <c r="P325" s="3"/>
      <c r="Q325" s="3"/>
      <c r="R325" s="3"/>
      <c r="S325" s="100"/>
    </row>
    <row r="326" spans="1:19" x14ac:dyDescent="0.4">
      <c r="A326" s="99" t="s">
        <v>293</v>
      </c>
      <c r="B326" s="2" t="s">
        <v>102</v>
      </c>
      <c r="C326" s="35">
        <v>43423</v>
      </c>
      <c r="D326" s="3" t="s">
        <v>809</v>
      </c>
      <c r="E326" s="15">
        <v>9536000</v>
      </c>
      <c r="F326" s="4">
        <v>8100000</v>
      </c>
      <c r="G326" s="37" t="s">
        <v>868</v>
      </c>
      <c r="H326" s="135">
        <v>50.33</v>
      </c>
      <c r="I326" s="145">
        <v>5</v>
      </c>
      <c r="J326" s="100" t="s">
        <v>349</v>
      </c>
      <c r="K326" s="218"/>
      <c r="L326" s="3"/>
      <c r="M326" s="6"/>
      <c r="N326" s="3"/>
      <c r="O326" s="3"/>
      <c r="P326" s="3"/>
      <c r="Q326" s="3"/>
      <c r="R326" s="3"/>
      <c r="S326" s="100"/>
    </row>
    <row r="327" spans="1:19" x14ac:dyDescent="0.4">
      <c r="A327" s="99" t="s">
        <v>798</v>
      </c>
      <c r="B327" s="2" t="s">
        <v>871</v>
      </c>
      <c r="C327" s="35">
        <v>43360</v>
      </c>
      <c r="D327" s="3" t="s">
        <v>1719</v>
      </c>
      <c r="E327" s="15"/>
      <c r="F327" s="4">
        <v>39960000</v>
      </c>
      <c r="G327" s="27" t="s">
        <v>637</v>
      </c>
      <c r="H327" s="122"/>
      <c r="I327" s="139"/>
      <c r="J327" s="100" t="s">
        <v>490</v>
      </c>
      <c r="K327" s="218"/>
      <c r="L327" s="3"/>
      <c r="M327" s="6"/>
      <c r="N327" s="3"/>
      <c r="O327" s="3"/>
      <c r="P327" s="3"/>
      <c r="Q327" s="3"/>
      <c r="R327" s="3"/>
      <c r="S327" s="100"/>
    </row>
    <row r="328" spans="1:19" x14ac:dyDescent="0.4">
      <c r="A328" s="99" t="s">
        <v>761</v>
      </c>
      <c r="B328" s="2" t="s">
        <v>871</v>
      </c>
      <c r="C328" s="35">
        <v>43301</v>
      </c>
      <c r="D328" s="3" t="s">
        <v>1556</v>
      </c>
      <c r="E328" s="15"/>
      <c r="F328" s="4">
        <v>4212000</v>
      </c>
      <c r="G328" s="27" t="s">
        <v>1557</v>
      </c>
      <c r="H328" s="122"/>
      <c r="I328" s="145"/>
      <c r="J328" s="100" t="s">
        <v>319</v>
      </c>
      <c r="K328" s="218"/>
      <c r="L328" s="3"/>
      <c r="M328" s="6"/>
      <c r="N328" s="3"/>
      <c r="O328" s="3"/>
      <c r="P328" s="3"/>
      <c r="Q328" s="3"/>
      <c r="R328" s="3"/>
      <c r="S328" s="100"/>
    </row>
    <row r="329" spans="1:19" x14ac:dyDescent="0.4">
      <c r="A329" s="99" t="s">
        <v>1208</v>
      </c>
      <c r="B329" s="2" t="s">
        <v>871</v>
      </c>
      <c r="C329" s="35">
        <v>43312</v>
      </c>
      <c r="D329" s="3" t="s">
        <v>217</v>
      </c>
      <c r="E329" s="15"/>
      <c r="F329" s="4"/>
      <c r="G329" s="27"/>
      <c r="H329" s="122"/>
      <c r="I329" s="145"/>
      <c r="J329" s="100" t="s">
        <v>744</v>
      </c>
      <c r="K329" s="218"/>
      <c r="L329" s="3"/>
      <c r="M329" s="6"/>
      <c r="N329" s="3"/>
      <c r="O329" s="3"/>
      <c r="P329" s="3"/>
      <c r="Q329" s="3"/>
      <c r="R329" s="3"/>
      <c r="S329" s="100"/>
    </row>
    <row r="330" spans="1:19" x14ac:dyDescent="0.4">
      <c r="A330" s="99" t="s">
        <v>892</v>
      </c>
      <c r="B330" s="2" t="s">
        <v>871</v>
      </c>
      <c r="C330" s="35">
        <v>43368</v>
      </c>
      <c r="D330" s="3" t="s">
        <v>1479</v>
      </c>
      <c r="E330" s="15"/>
      <c r="F330" s="4">
        <v>86400000</v>
      </c>
      <c r="G330" s="37" t="s">
        <v>386</v>
      </c>
      <c r="H330" s="122">
        <v>972</v>
      </c>
      <c r="I330" s="145">
        <v>707</v>
      </c>
      <c r="J330" s="100" t="s">
        <v>897</v>
      </c>
      <c r="K330" s="218"/>
      <c r="L330" s="3"/>
      <c r="M330" s="6"/>
      <c r="N330" s="3"/>
      <c r="O330" s="3"/>
      <c r="P330" s="3"/>
      <c r="Q330" s="3"/>
      <c r="R330" s="3"/>
      <c r="S330" s="100"/>
    </row>
    <row r="331" spans="1:19" x14ac:dyDescent="0.4">
      <c r="A331" s="99" t="s">
        <v>892</v>
      </c>
      <c r="B331" s="2" t="s">
        <v>871</v>
      </c>
      <c r="C331" s="35">
        <v>43409</v>
      </c>
      <c r="D331" s="3" t="s">
        <v>1477</v>
      </c>
      <c r="E331" s="15"/>
      <c r="F331" s="4">
        <v>1350000</v>
      </c>
      <c r="G331" s="27" t="s">
        <v>1478</v>
      </c>
      <c r="H331" s="122">
        <v>15</v>
      </c>
      <c r="I331" s="145">
        <v>2</v>
      </c>
      <c r="J331" s="100" t="s">
        <v>897</v>
      </c>
      <c r="K331" s="218"/>
      <c r="L331" s="3"/>
      <c r="M331" s="6"/>
      <c r="N331" s="3"/>
      <c r="O331" s="3"/>
      <c r="P331" s="3"/>
      <c r="Q331" s="3"/>
      <c r="R331" s="3"/>
      <c r="S331" s="100"/>
    </row>
    <row r="332" spans="1:19" x14ac:dyDescent="0.4">
      <c r="A332" s="99" t="s">
        <v>1774</v>
      </c>
      <c r="B332" s="2" t="s">
        <v>871</v>
      </c>
      <c r="C332" s="35">
        <v>43208</v>
      </c>
      <c r="D332" s="3" t="s">
        <v>1776</v>
      </c>
      <c r="E332" s="15"/>
      <c r="F332" s="4"/>
      <c r="G332" s="27"/>
      <c r="H332" s="122">
        <v>263</v>
      </c>
      <c r="I332" s="145"/>
      <c r="J332" s="100" t="s">
        <v>744</v>
      </c>
      <c r="K332" s="218"/>
      <c r="L332" s="3"/>
      <c r="M332" s="6"/>
      <c r="N332" s="3"/>
      <c r="O332" s="3"/>
      <c r="P332" s="3"/>
      <c r="Q332" s="3"/>
      <c r="R332" s="3"/>
      <c r="S332" s="100"/>
    </row>
    <row r="333" spans="1:19" x14ac:dyDescent="0.4">
      <c r="A333" s="99" t="s">
        <v>1704</v>
      </c>
      <c r="B333" s="2" t="s">
        <v>871</v>
      </c>
      <c r="C333" s="35">
        <v>43409</v>
      </c>
      <c r="D333" s="3" t="s">
        <v>1709</v>
      </c>
      <c r="E333" s="15"/>
      <c r="F333" s="4">
        <v>979000</v>
      </c>
      <c r="G333" s="27" t="s">
        <v>875</v>
      </c>
      <c r="H333" s="122"/>
      <c r="I333" s="145"/>
      <c r="J333" s="100" t="s">
        <v>795</v>
      </c>
      <c r="K333" s="218"/>
      <c r="L333" s="3"/>
      <c r="M333" s="6"/>
      <c r="N333" s="3"/>
      <c r="O333" s="3"/>
      <c r="P333" s="3"/>
      <c r="Q333" s="3"/>
      <c r="R333" s="3"/>
      <c r="S333" s="100"/>
    </row>
    <row r="334" spans="1:19" x14ac:dyDescent="0.4">
      <c r="A334" s="99" t="s">
        <v>1704</v>
      </c>
      <c r="B334" s="2" t="s">
        <v>871</v>
      </c>
      <c r="C334" s="35">
        <v>43374</v>
      </c>
      <c r="D334" s="3" t="s">
        <v>1710</v>
      </c>
      <c r="E334" s="15"/>
      <c r="F334" s="4">
        <v>7670000</v>
      </c>
      <c r="G334" s="27" t="s">
        <v>951</v>
      </c>
      <c r="H334" s="122"/>
      <c r="I334" s="145"/>
      <c r="J334" s="100" t="s">
        <v>887</v>
      </c>
      <c r="K334" s="218"/>
      <c r="L334" s="3"/>
      <c r="M334" s="6"/>
      <c r="N334" s="3"/>
      <c r="O334" s="3"/>
      <c r="P334" s="3"/>
      <c r="Q334" s="3"/>
      <c r="R334" s="3"/>
      <c r="S334" s="100"/>
    </row>
    <row r="335" spans="1:19" x14ac:dyDescent="0.4">
      <c r="A335" s="99" t="s">
        <v>749</v>
      </c>
      <c r="B335" s="2" t="s">
        <v>871</v>
      </c>
      <c r="C335" s="35">
        <v>43263</v>
      </c>
      <c r="D335" s="3" t="s">
        <v>1540</v>
      </c>
      <c r="E335" s="15"/>
      <c r="F335" s="4">
        <v>4881600</v>
      </c>
      <c r="G335" s="27" t="s">
        <v>22</v>
      </c>
      <c r="H335" s="122"/>
      <c r="I335" s="145"/>
      <c r="J335" s="100" t="s">
        <v>887</v>
      </c>
      <c r="K335" s="218"/>
      <c r="L335" s="3"/>
      <c r="M335" s="6"/>
      <c r="N335" s="3"/>
      <c r="O335" s="3"/>
      <c r="P335" s="3"/>
      <c r="Q335" s="3"/>
      <c r="R335" s="3"/>
      <c r="S335" s="100"/>
    </row>
    <row r="336" spans="1:19" x14ac:dyDescent="0.4">
      <c r="A336" s="99" t="s">
        <v>796</v>
      </c>
      <c r="B336" s="2" t="s">
        <v>871</v>
      </c>
      <c r="C336" s="35">
        <v>43228</v>
      </c>
      <c r="D336" s="3" t="s">
        <v>682</v>
      </c>
      <c r="E336" s="15"/>
      <c r="F336" s="4"/>
      <c r="G336" s="27"/>
      <c r="H336" s="122"/>
      <c r="I336" s="145"/>
      <c r="J336" s="100" t="s">
        <v>1471</v>
      </c>
      <c r="K336" s="218"/>
      <c r="L336" s="3"/>
      <c r="M336" s="6"/>
      <c r="N336" s="3"/>
      <c r="O336" s="3"/>
      <c r="P336" s="3"/>
      <c r="Q336" s="3"/>
      <c r="R336" s="3"/>
      <c r="S336" s="100"/>
    </row>
    <row r="337" spans="1:19" x14ac:dyDescent="0.4">
      <c r="A337" s="99" t="s">
        <v>746</v>
      </c>
      <c r="B337" s="2" t="s">
        <v>871</v>
      </c>
      <c r="C337" s="35">
        <v>43399</v>
      </c>
      <c r="D337" s="3" t="s">
        <v>1535</v>
      </c>
      <c r="E337" s="15"/>
      <c r="F337" s="4">
        <v>1020000</v>
      </c>
      <c r="G337" s="27" t="s">
        <v>386</v>
      </c>
      <c r="H337" s="122"/>
      <c r="I337" s="145"/>
      <c r="J337" s="100" t="s">
        <v>887</v>
      </c>
      <c r="K337" s="218"/>
      <c r="L337" s="3"/>
      <c r="M337" s="6"/>
      <c r="N337" s="3"/>
      <c r="O337" s="3"/>
      <c r="P337" s="3"/>
      <c r="Q337" s="3"/>
      <c r="R337" s="3"/>
      <c r="S337" s="100"/>
    </row>
    <row r="338" spans="1:19" x14ac:dyDescent="0.4">
      <c r="A338" s="99" t="s">
        <v>737</v>
      </c>
      <c r="B338" s="2" t="s">
        <v>871</v>
      </c>
      <c r="C338" s="35">
        <v>43315</v>
      </c>
      <c r="D338" s="6" t="s">
        <v>1563</v>
      </c>
      <c r="E338" s="15">
        <v>31450000</v>
      </c>
      <c r="F338" s="4">
        <v>31000000</v>
      </c>
      <c r="G338" s="30" t="s">
        <v>205</v>
      </c>
      <c r="H338" s="142">
        <v>280</v>
      </c>
      <c r="I338" s="139">
        <v>50</v>
      </c>
      <c r="J338" s="100" t="s">
        <v>496</v>
      </c>
      <c r="K338" s="218"/>
      <c r="L338" s="3"/>
      <c r="M338" s="6"/>
      <c r="N338" s="3"/>
      <c r="O338" s="3"/>
      <c r="P338" s="3"/>
      <c r="Q338" s="3"/>
      <c r="R338" s="3"/>
      <c r="S338" s="100"/>
    </row>
    <row r="339" spans="1:19" x14ac:dyDescent="0.4">
      <c r="A339" s="99" t="s">
        <v>931</v>
      </c>
      <c r="B339" s="2" t="s">
        <v>871</v>
      </c>
      <c r="C339" s="35">
        <v>43374</v>
      </c>
      <c r="D339" s="3" t="s">
        <v>259</v>
      </c>
      <c r="E339" s="15"/>
      <c r="F339" s="4"/>
      <c r="G339" s="27"/>
      <c r="H339" s="143">
        <v>37.6</v>
      </c>
      <c r="I339" s="139"/>
      <c r="J339" s="100" t="s">
        <v>303</v>
      </c>
      <c r="K339" s="218"/>
      <c r="L339" s="3"/>
      <c r="M339" s="6"/>
      <c r="N339" s="3"/>
      <c r="O339" s="3"/>
      <c r="P339" s="3"/>
      <c r="Q339" s="3"/>
      <c r="R339" s="3"/>
      <c r="S339" s="100"/>
    </row>
    <row r="340" spans="1:19" x14ac:dyDescent="0.4">
      <c r="A340" s="99" t="s">
        <v>782</v>
      </c>
      <c r="B340" s="2" t="s">
        <v>871</v>
      </c>
      <c r="C340" s="35">
        <v>43432</v>
      </c>
      <c r="D340" s="3" t="s">
        <v>365</v>
      </c>
      <c r="E340" s="15">
        <v>4888000</v>
      </c>
      <c r="F340" s="4">
        <v>3920000</v>
      </c>
      <c r="G340" s="5" t="s">
        <v>1214</v>
      </c>
      <c r="H340" s="139">
        <v>14.6</v>
      </c>
      <c r="I340" s="145"/>
      <c r="J340" s="100" t="s">
        <v>547</v>
      </c>
      <c r="K340" s="218"/>
      <c r="L340" s="3"/>
      <c r="M340" s="6"/>
      <c r="N340" s="3"/>
      <c r="O340" s="3"/>
      <c r="P340" s="3"/>
      <c r="Q340" s="3"/>
      <c r="R340" s="3"/>
      <c r="S340" s="100"/>
    </row>
    <row r="341" spans="1:19" x14ac:dyDescent="0.4">
      <c r="A341" s="99" t="s">
        <v>782</v>
      </c>
      <c r="B341" s="2" t="s">
        <v>871</v>
      </c>
      <c r="C341" s="35">
        <v>43376</v>
      </c>
      <c r="D341" s="3" t="s">
        <v>367</v>
      </c>
      <c r="E341" s="15">
        <v>2766000</v>
      </c>
      <c r="F341" s="4">
        <v>2350000</v>
      </c>
      <c r="G341" s="5" t="s">
        <v>1545</v>
      </c>
      <c r="H341" s="139">
        <v>16.084</v>
      </c>
      <c r="I341" s="145"/>
      <c r="J341" s="100" t="s">
        <v>547</v>
      </c>
      <c r="K341" s="218"/>
      <c r="L341" s="3"/>
      <c r="M341" s="6"/>
      <c r="N341" s="3"/>
      <c r="O341" s="3"/>
      <c r="P341" s="3"/>
      <c r="Q341" s="3"/>
      <c r="R341" s="3"/>
      <c r="S341" s="100"/>
    </row>
    <row r="342" spans="1:19" ht="20.25" thickBot="1" x14ac:dyDescent="0.45">
      <c r="A342" s="185" t="s">
        <v>830</v>
      </c>
      <c r="B342" s="186" t="s">
        <v>871</v>
      </c>
      <c r="C342" s="187">
        <v>43363</v>
      </c>
      <c r="D342" s="188" t="s">
        <v>1578</v>
      </c>
      <c r="E342" s="259"/>
      <c r="F342" s="189">
        <v>2235600</v>
      </c>
      <c r="G342" s="190" t="s">
        <v>1576</v>
      </c>
      <c r="H342" s="251"/>
      <c r="I342" s="248"/>
      <c r="J342" s="276" t="s">
        <v>887</v>
      </c>
      <c r="K342" s="218"/>
      <c r="L342" s="3"/>
      <c r="M342" s="6"/>
      <c r="N342" s="3"/>
      <c r="O342" s="3"/>
      <c r="P342" s="3"/>
      <c r="Q342" s="3"/>
      <c r="R342" s="3"/>
      <c r="S342" s="100"/>
    </row>
    <row r="343" spans="1:19" ht="20.25" thickTop="1" thickBot="1" x14ac:dyDescent="0.45">
      <c r="A343" s="330" t="s">
        <v>2040</v>
      </c>
      <c r="B343" s="701">
        <v>43</v>
      </c>
      <c r="C343" s="701"/>
      <c r="D343" s="702"/>
      <c r="E343" s="727">
        <f>SUM(F298:F342)</f>
        <v>616538416</v>
      </c>
      <c r="F343" s="728"/>
      <c r="G343" s="387"/>
      <c r="H343" s="345">
        <f>SUM(H298:H342)</f>
        <v>4899.3840000000009</v>
      </c>
      <c r="I343" s="345">
        <f>SUM(I298:I342)</f>
        <v>1851</v>
      </c>
      <c r="J343" s="397"/>
      <c r="K343" s="218"/>
      <c r="L343" s="3"/>
      <c r="M343" s="6"/>
      <c r="N343" s="3"/>
      <c r="O343" s="3"/>
      <c r="P343" s="3"/>
      <c r="Q343" s="3"/>
      <c r="R343" s="3"/>
      <c r="S343" s="100"/>
    </row>
    <row r="344" spans="1:19" ht="38.25" thickTop="1" x14ac:dyDescent="0.4">
      <c r="A344" s="114" t="s">
        <v>924</v>
      </c>
      <c r="B344" s="9" t="s">
        <v>1275</v>
      </c>
      <c r="C344" s="36">
        <v>43244</v>
      </c>
      <c r="D344" s="7" t="s">
        <v>1533</v>
      </c>
      <c r="E344" s="260"/>
      <c r="F344" s="10">
        <v>11000000</v>
      </c>
      <c r="G344" s="28" t="s">
        <v>22</v>
      </c>
      <c r="H344" s="137">
        <v>45</v>
      </c>
      <c r="I344" s="152">
        <v>50</v>
      </c>
      <c r="J344" s="115" t="s">
        <v>1276</v>
      </c>
      <c r="K344" s="218"/>
      <c r="L344" s="3" t="s">
        <v>1277</v>
      </c>
      <c r="M344" s="6" t="s">
        <v>1278</v>
      </c>
      <c r="N344" s="3" t="s">
        <v>1279</v>
      </c>
      <c r="O344" s="3"/>
      <c r="P344" s="3"/>
      <c r="Q344" s="3"/>
      <c r="R344" s="3" t="s">
        <v>1280</v>
      </c>
      <c r="S344" s="100"/>
    </row>
    <row r="345" spans="1:19" x14ac:dyDescent="0.4">
      <c r="A345" s="99" t="s">
        <v>952</v>
      </c>
      <c r="B345" s="2" t="s">
        <v>143</v>
      </c>
      <c r="C345" s="35">
        <v>43040</v>
      </c>
      <c r="D345" s="3" t="s">
        <v>1662</v>
      </c>
      <c r="E345" s="15"/>
      <c r="F345" s="4"/>
      <c r="G345" s="27"/>
      <c r="H345" s="122"/>
      <c r="I345" s="145"/>
      <c r="J345" s="219" t="s">
        <v>49</v>
      </c>
      <c r="K345" s="218"/>
      <c r="L345" s="3"/>
      <c r="M345" s="6"/>
      <c r="N345" s="3"/>
      <c r="O345" s="3"/>
      <c r="P345" s="3"/>
      <c r="Q345" s="3"/>
      <c r="R345" s="3"/>
      <c r="S345" s="100"/>
    </row>
    <row r="346" spans="1:19" x14ac:dyDescent="0.4">
      <c r="A346" s="99" t="s">
        <v>1690</v>
      </c>
      <c r="B346" s="2" t="s">
        <v>143</v>
      </c>
      <c r="C346" s="35">
        <v>42921</v>
      </c>
      <c r="D346" s="6" t="s">
        <v>1695</v>
      </c>
      <c r="E346" s="15">
        <v>2290000</v>
      </c>
      <c r="F346" s="4">
        <v>120000</v>
      </c>
      <c r="G346" s="27" t="s">
        <v>1545</v>
      </c>
      <c r="H346" s="122">
        <v>4</v>
      </c>
      <c r="I346" s="139"/>
      <c r="J346" s="100"/>
      <c r="K346" s="218"/>
      <c r="L346" s="6"/>
      <c r="M346" s="6"/>
      <c r="N346" s="3"/>
      <c r="O346" s="3"/>
      <c r="P346" s="6"/>
      <c r="Q346" s="6"/>
      <c r="R346" s="3"/>
      <c r="S346" s="108"/>
    </row>
    <row r="347" spans="1:19" x14ac:dyDescent="0.4">
      <c r="A347" s="99" t="s">
        <v>788</v>
      </c>
      <c r="B347" s="2" t="s">
        <v>143</v>
      </c>
      <c r="C347" s="35">
        <v>43013</v>
      </c>
      <c r="D347" s="6" t="s">
        <v>0</v>
      </c>
      <c r="E347" s="15"/>
      <c r="F347" s="4">
        <v>3680000</v>
      </c>
      <c r="G347" s="27" t="s">
        <v>575</v>
      </c>
      <c r="H347" s="122"/>
      <c r="I347" s="139"/>
      <c r="J347" s="100" t="s">
        <v>489</v>
      </c>
      <c r="K347" s="218"/>
      <c r="L347" s="40"/>
      <c r="M347" s="40"/>
      <c r="N347" s="3"/>
      <c r="O347" s="3"/>
      <c r="P347" s="40"/>
      <c r="Q347" s="40"/>
      <c r="R347" s="3"/>
      <c r="S347" s="101"/>
    </row>
    <row r="348" spans="1:19" x14ac:dyDescent="0.4">
      <c r="A348" s="99" t="s">
        <v>957</v>
      </c>
      <c r="B348" s="2" t="s">
        <v>143</v>
      </c>
      <c r="C348" s="35">
        <v>43052</v>
      </c>
      <c r="D348" s="3" t="s">
        <v>0</v>
      </c>
      <c r="E348" s="15"/>
      <c r="F348" s="4"/>
      <c r="G348" s="27"/>
      <c r="H348" s="122">
        <v>11</v>
      </c>
      <c r="I348" s="139">
        <v>6</v>
      </c>
      <c r="J348" s="219" t="s">
        <v>49</v>
      </c>
      <c r="K348" s="218"/>
      <c r="L348" s="3"/>
      <c r="M348" s="6"/>
      <c r="N348" s="3"/>
      <c r="O348" s="3"/>
      <c r="P348" s="6"/>
      <c r="Q348" s="6"/>
      <c r="R348" s="3"/>
      <c r="S348" s="108"/>
    </row>
    <row r="349" spans="1:19" x14ac:dyDescent="0.4">
      <c r="A349" s="99" t="s">
        <v>1730</v>
      </c>
      <c r="B349" s="2" t="s">
        <v>143</v>
      </c>
      <c r="C349" s="35">
        <v>43041</v>
      </c>
      <c r="D349" s="3" t="s">
        <v>132</v>
      </c>
      <c r="E349" s="15"/>
      <c r="F349" s="4">
        <v>49032000</v>
      </c>
      <c r="G349" s="27" t="s">
        <v>386</v>
      </c>
      <c r="H349" s="122"/>
      <c r="I349" s="145"/>
      <c r="J349" s="100" t="s">
        <v>899</v>
      </c>
      <c r="K349" s="218" t="s">
        <v>315</v>
      </c>
      <c r="L349" s="3"/>
      <c r="M349" s="6"/>
      <c r="N349" s="3"/>
      <c r="O349" s="3"/>
      <c r="P349" s="3"/>
      <c r="Q349" s="3"/>
      <c r="R349" s="3"/>
      <c r="S349" s="100"/>
    </row>
    <row r="350" spans="1:19" x14ac:dyDescent="0.4">
      <c r="A350" s="99" t="s">
        <v>1741</v>
      </c>
      <c r="B350" s="2" t="s">
        <v>143</v>
      </c>
      <c r="C350" s="35">
        <v>42999</v>
      </c>
      <c r="D350" s="3" t="s">
        <v>0</v>
      </c>
      <c r="E350" s="15">
        <v>1611000</v>
      </c>
      <c r="F350" s="4">
        <v>1286000</v>
      </c>
      <c r="G350" s="27" t="s">
        <v>516</v>
      </c>
      <c r="H350" s="122">
        <v>1</v>
      </c>
      <c r="I350" s="139"/>
      <c r="J350" s="100" t="s">
        <v>349</v>
      </c>
      <c r="K350" s="218" t="s">
        <v>355</v>
      </c>
      <c r="L350" s="3"/>
      <c r="M350" s="6"/>
      <c r="N350" s="3"/>
      <c r="O350" s="3"/>
      <c r="P350" s="3"/>
      <c r="Q350" s="3"/>
      <c r="R350" s="3"/>
      <c r="S350" s="100"/>
    </row>
    <row r="351" spans="1:19" x14ac:dyDescent="0.4">
      <c r="A351" s="99" t="s">
        <v>802</v>
      </c>
      <c r="B351" s="2" t="s">
        <v>143</v>
      </c>
      <c r="C351" s="35">
        <v>43382</v>
      </c>
      <c r="D351" s="3" t="s">
        <v>962</v>
      </c>
      <c r="E351" s="15">
        <v>2833000</v>
      </c>
      <c r="F351" s="4">
        <v>1711000</v>
      </c>
      <c r="G351" s="27" t="s">
        <v>637</v>
      </c>
      <c r="H351" s="122"/>
      <c r="I351" s="145"/>
      <c r="J351" s="100" t="s">
        <v>489</v>
      </c>
      <c r="K351" s="218"/>
      <c r="L351" s="3"/>
      <c r="M351" s="6"/>
      <c r="N351" s="3"/>
      <c r="O351" s="3"/>
      <c r="P351" s="3"/>
      <c r="Q351" s="3"/>
      <c r="R351" s="3"/>
      <c r="S351" s="100"/>
    </row>
    <row r="352" spans="1:19" x14ac:dyDescent="0.4">
      <c r="A352" s="99" t="s">
        <v>1746</v>
      </c>
      <c r="B352" s="2" t="s">
        <v>143</v>
      </c>
      <c r="C352" s="35">
        <v>43059</v>
      </c>
      <c r="D352" s="3" t="s">
        <v>0</v>
      </c>
      <c r="E352" s="15">
        <v>9940000</v>
      </c>
      <c r="F352" s="4">
        <v>7050000</v>
      </c>
      <c r="G352" s="27" t="s">
        <v>516</v>
      </c>
      <c r="H352" s="122">
        <v>52.1</v>
      </c>
      <c r="I352" s="145">
        <v>10</v>
      </c>
      <c r="J352" s="100" t="s">
        <v>319</v>
      </c>
      <c r="K352" s="218"/>
      <c r="L352" s="3"/>
      <c r="M352" s="6"/>
      <c r="N352" s="3"/>
      <c r="O352" s="3"/>
      <c r="P352" s="3"/>
      <c r="Q352" s="3"/>
      <c r="R352" s="3"/>
      <c r="S352" s="100"/>
    </row>
    <row r="353" spans="1:19" x14ac:dyDescent="0.4">
      <c r="A353" s="99" t="s">
        <v>769</v>
      </c>
      <c r="B353" s="2" t="s">
        <v>143</v>
      </c>
      <c r="C353" s="35">
        <v>43003</v>
      </c>
      <c r="D353" s="6" t="s">
        <v>1648</v>
      </c>
      <c r="E353" s="15"/>
      <c r="F353" s="4">
        <v>6690000</v>
      </c>
      <c r="G353" s="27" t="s">
        <v>386</v>
      </c>
      <c r="H353" s="139"/>
      <c r="I353" s="145"/>
      <c r="J353" s="100" t="s">
        <v>489</v>
      </c>
      <c r="K353" s="218"/>
      <c r="L353" s="3"/>
      <c r="M353" s="6"/>
      <c r="N353" s="3"/>
      <c r="O353" s="3"/>
      <c r="P353" s="3"/>
      <c r="Q353" s="3"/>
      <c r="R353" s="3"/>
      <c r="S353" s="100"/>
    </row>
    <row r="354" spans="1:19" x14ac:dyDescent="0.4">
      <c r="A354" s="99" t="s">
        <v>773</v>
      </c>
      <c r="B354" s="2" t="s">
        <v>143</v>
      </c>
      <c r="C354" s="35">
        <v>43320</v>
      </c>
      <c r="D354" s="3" t="s">
        <v>879</v>
      </c>
      <c r="E354" s="15">
        <v>1250000</v>
      </c>
      <c r="F354" s="4">
        <v>797000</v>
      </c>
      <c r="G354" s="37" t="s">
        <v>880</v>
      </c>
      <c r="H354" s="135">
        <v>3.36</v>
      </c>
      <c r="I354" s="139"/>
      <c r="J354" s="100" t="s">
        <v>547</v>
      </c>
      <c r="K354" s="218"/>
      <c r="L354" s="3"/>
      <c r="M354" s="6"/>
      <c r="N354" s="3"/>
      <c r="O354" s="3"/>
      <c r="P354" s="3"/>
      <c r="Q354" s="3"/>
      <c r="R354" s="3"/>
      <c r="S354" s="100"/>
    </row>
    <row r="355" spans="1:19" x14ac:dyDescent="0.4">
      <c r="A355" s="105" t="s">
        <v>1105</v>
      </c>
      <c r="B355" s="2" t="s">
        <v>143</v>
      </c>
      <c r="C355" s="35">
        <v>43010</v>
      </c>
      <c r="D355" s="3" t="s">
        <v>1703</v>
      </c>
      <c r="E355" s="15"/>
      <c r="F355" s="4"/>
      <c r="G355" s="30"/>
      <c r="H355" s="142"/>
      <c r="I355" s="139"/>
      <c r="J355" s="100" t="s">
        <v>496</v>
      </c>
      <c r="K355" s="218"/>
      <c r="L355" s="40"/>
      <c r="M355" s="40"/>
      <c r="N355" s="3"/>
      <c r="O355" s="3"/>
      <c r="P355" s="40"/>
      <c r="Q355" s="40"/>
      <c r="R355" s="3"/>
      <c r="S355" s="101"/>
    </row>
    <row r="356" spans="1:19" x14ac:dyDescent="0.4">
      <c r="A356" s="99" t="s">
        <v>1381</v>
      </c>
      <c r="B356" s="2" t="s">
        <v>143</v>
      </c>
      <c r="C356" s="35">
        <v>43033</v>
      </c>
      <c r="D356" s="3" t="s">
        <v>1747</v>
      </c>
      <c r="E356" s="15"/>
      <c r="F356" s="4">
        <v>3280000</v>
      </c>
      <c r="G356" s="27" t="s">
        <v>1620</v>
      </c>
      <c r="H356" s="122"/>
      <c r="I356" s="145"/>
      <c r="J356" s="224" t="s">
        <v>887</v>
      </c>
      <c r="K356" s="218"/>
      <c r="L356" s="3"/>
      <c r="M356" s="6"/>
      <c r="N356" s="3"/>
      <c r="O356" s="3"/>
      <c r="P356" s="3"/>
      <c r="Q356" s="3"/>
      <c r="R356" s="3"/>
      <c r="S356" s="100"/>
    </row>
    <row r="357" spans="1:19" ht="37.5" x14ac:dyDescent="0.4">
      <c r="A357" s="99" t="s">
        <v>907</v>
      </c>
      <c r="B357" s="2" t="s">
        <v>143</v>
      </c>
      <c r="C357" s="35">
        <v>43340</v>
      </c>
      <c r="D357" s="6" t="s">
        <v>1585</v>
      </c>
      <c r="E357" s="15"/>
      <c r="F357" s="4">
        <v>6032000</v>
      </c>
      <c r="G357" s="30" t="s">
        <v>1586</v>
      </c>
      <c r="H357" s="135"/>
      <c r="I357" s="139"/>
      <c r="J357" s="100" t="s">
        <v>371</v>
      </c>
      <c r="K357" s="218"/>
      <c r="L357" s="3"/>
      <c r="M357" s="6"/>
      <c r="N357" s="3"/>
      <c r="O357" s="3"/>
      <c r="P357" s="3"/>
      <c r="Q357" s="3"/>
      <c r="R357" s="3"/>
      <c r="S357" s="100"/>
    </row>
    <row r="358" spans="1:19" ht="37.5" x14ac:dyDescent="0.4">
      <c r="A358" s="99" t="s">
        <v>907</v>
      </c>
      <c r="B358" s="2" t="s">
        <v>143</v>
      </c>
      <c r="C358" s="35">
        <v>43256</v>
      </c>
      <c r="D358" s="6" t="s">
        <v>1587</v>
      </c>
      <c r="E358" s="15"/>
      <c r="F358" s="4"/>
      <c r="G358" s="37"/>
      <c r="H358" s="135"/>
      <c r="I358" s="139"/>
      <c r="J358" s="100" t="s">
        <v>171</v>
      </c>
      <c r="K358" s="218"/>
      <c r="L358" s="3"/>
      <c r="M358" s="6"/>
      <c r="N358" s="3"/>
      <c r="O358" s="3"/>
      <c r="P358" s="3"/>
      <c r="Q358" s="3"/>
      <c r="R358" s="3"/>
      <c r="S358" s="100"/>
    </row>
    <row r="359" spans="1:19" x14ac:dyDescent="0.4">
      <c r="A359" s="99" t="s">
        <v>907</v>
      </c>
      <c r="B359" s="2" t="s">
        <v>143</v>
      </c>
      <c r="C359" s="35">
        <v>43144</v>
      </c>
      <c r="D359" s="3" t="s">
        <v>1588</v>
      </c>
      <c r="E359" s="15"/>
      <c r="F359" s="4">
        <v>3424000</v>
      </c>
      <c r="G359" s="30" t="s">
        <v>205</v>
      </c>
      <c r="H359" s="135"/>
      <c r="I359" s="139"/>
      <c r="J359" s="100" t="s">
        <v>371</v>
      </c>
      <c r="K359" s="218"/>
      <c r="L359" s="3"/>
      <c r="M359" s="6"/>
      <c r="N359" s="3"/>
      <c r="O359" s="3"/>
      <c r="P359" s="3"/>
      <c r="Q359" s="3"/>
      <c r="R359" s="3"/>
      <c r="S359" s="100"/>
    </row>
    <row r="360" spans="1:19" ht="37.5" x14ac:dyDescent="0.4">
      <c r="A360" s="99" t="s">
        <v>907</v>
      </c>
      <c r="B360" s="2" t="s">
        <v>143</v>
      </c>
      <c r="C360" s="35">
        <v>43066</v>
      </c>
      <c r="D360" s="6" t="s">
        <v>1589</v>
      </c>
      <c r="E360" s="15"/>
      <c r="F360" s="4">
        <v>3854400</v>
      </c>
      <c r="G360" s="30" t="s">
        <v>205</v>
      </c>
      <c r="H360" s="135"/>
      <c r="I360" s="139"/>
      <c r="J360" s="100" t="s">
        <v>371</v>
      </c>
      <c r="K360" s="218"/>
      <c r="L360" s="3"/>
      <c r="M360" s="6"/>
      <c r="N360" s="3"/>
      <c r="O360" s="3"/>
      <c r="P360" s="3"/>
      <c r="Q360" s="3"/>
      <c r="R360" s="3"/>
      <c r="S360" s="100"/>
    </row>
    <row r="361" spans="1:19" ht="37.5" x14ac:dyDescent="0.4">
      <c r="A361" s="99" t="s">
        <v>907</v>
      </c>
      <c r="B361" s="2" t="s">
        <v>143</v>
      </c>
      <c r="C361" s="35">
        <v>43060</v>
      </c>
      <c r="D361" s="6" t="s">
        <v>1590</v>
      </c>
      <c r="E361" s="15"/>
      <c r="F361" s="4"/>
      <c r="G361" s="37"/>
      <c r="H361" s="135"/>
      <c r="I361" s="139"/>
      <c r="J361" s="100" t="s">
        <v>171</v>
      </c>
      <c r="K361" s="218"/>
      <c r="L361" s="3"/>
      <c r="M361" s="6"/>
      <c r="N361" s="3"/>
      <c r="O361" s="3"/>
      <c r="P361" s="3"/>
      <c r="Q361" s="3"/>
      <c r="R361" s="3"/>
      <c r="S361" s="100"/>
    </row>
    <row r="362" spans="1:19" ht="37.5" x14ac:dyDescent="0.4">
      <c r="A362" s="99" t="s">
        <v>907</v>
      </c>
      <c r="B362" s="2" t="s">
        <v>143</v>
      </c>
      <c r="C362" s="35">
        <v>43014</v>
      </c>
      <c r="D362" s="6" t="s">
        <v>1591</v>
      </c>
      <c r="E362" s="15"/>
      <c r="F362" s="4">
        <v>9076800</v>
      </c>
      <c r="G362" s="37" t="s">
        <v>1592</v>
      </c>
      <c r="H362" s="135"/>
      <c r="I362" s="139"/>
      <c r="J362" s="100" t="s">
        <v>371</v>
      </c>
      <c r="K362" s="218"/>
      <c r="L362" s="3"/>
      <c r="M362" s="6"/>
      <c r="N362" s="3"/>
      <c r="O362" s="3"/>
      <c r="P362" s="3"/>
      <c r="Q362" s="3"/>
      <c r="R362" s="3"/>
      <c r="S362" s="100"/>
    </row>
    <row r="363" spans="1:19" x14ac:dyDescent="0.4">
      <c r="A363" s="99" t="s">
        <v>907</v>
      </c>
      <c r="B363" s="2" t="s">
        <v>143</v>
      </c>
      <c r="C363" s="35">
        <v>42993</v>
      </c>
      <c r="D363" s="6" t="s">
        <v>1593</v>
      </c>
      <c r="E363" s="15"/>
      <c r="F363" s="4">
        <v>4230000</v>
      </c>
      <c r="G363" s="37" t="s">
        <v>546</v>
      </c>
      <c r="H363" s="135"/>
      <c r="I363" s="139"/>
      <c r="J363" s="100" t="s">
        <v>371</v>
      </c>
      <c r="K363" s="218"/>
      <c r="L363" s="3"/>
      <c r="M363" s="6"/>
      <c r="N363" s="3"/>
      <c r="O363" s="3"/>
      <c r="P363" s="3"/>
      <c r="Q363" s="3"/>
      <c r="R363" s="3"/>
      <c r="S363" s="100"/>
    </row>
    <row r="364" spans="1:19" ht="37.5" x14ac:dyDescent="0.4">
      <c r="A364" s="99" t="s">
        <v>907</v>
      </c>
      <c r="B364" s="2" t="s">
        <v>143</v>
      </c>
      <c r="C364" s="35">
        <v>42993</v>
      </c>
      <c r="D364" s="6" t="s">
        <v>1594</v>
      </c>
      <c r="E364" s="15"/>
      <c r="F364" s="4"/>
      <c r="G364" s="37"/>
      <c r="H364" s="135"/>
      <c r="I364" s="139"/>
      <c r="J364" s="100" t="s">
        <v>171</v>
      </c>
      <c r="K364" s="218"/>
      <c r="L364" s="3"/>
      <c r="M364" s="6"/>
      <c r="N364" s="3"/>
      <c r="O364" s="3"/>
      <c r="P364" s="3"/>
      <c r="Q364" s="3"/>
      <c r="R364" s="3"/>
      <c r="S364" s="100"/>
    </row>
    <row r="365" spans="1:19" ht="37.5" x14ac:dyDescent="0.4">
      <c r="A365" s="99" t="s">
        <v>907</v>
      </c>
      <c r="B365" s="2" t="s">
        <v>143</v>
      </c>
      <c r="C365" s="35">
        <v>42934</v>
      </c>
      <c r="D365" s="6" t="s">
        <v>1595</v>
      </c>
      <c r="E365" s="15"/>
      <c r="F365" s="4"/>
      <c r="G365" s="37"/>
      <c r="H365" s="135"/>
      <c r="I365" s="139"/>
      <c r="J365" s="100" t="s">
        <v>496</v>
      </c>
      <c r="K365" s="218"/>
      <c r="L365" s="3"/>
      <c r="M365" s="6"/>
      <c r="N365" s="3"/>
      <c r="O365" s="3"/>
      <c r="P365" s="3"/>
      <c r="Q365" s="3"/>
      <c r="R365" s="3"/>
      <c r="S365" s="100"/>
    </row>
    <row r="366" spans="1:19" ht="37.5" x14ac:dyDescent="0.4">
      <c r="A366" s="99" t="s">
        <v>907</v>
      </c>
      <c r="B366" s="2" t="s">
        <v>143</v>
      </c>
      <c r="C366" s="35">
        <v>42913</v>
      </c>
      <c r="D366" s="6" t="s">
        <v>1596</v>
      </c>
      <c r="E366" s="15"/>
      <c r="F366" s="4"/>
      <c r="G366" s="37"/>
      <c r="H366" s="135"/>
      <c r="I366" s="139"/>
      <c r="J366" s="100" t="s">
        <v>496</v>
      </c>
      <c r="K366" s="218"/>
      <c r="L366" s="3"/>
      <c r="M366" s="6"/>
      <c r="N366" s="3"/>
      <c r="O366" s="3"/>
      <c r="P366" s="3"/>
      <c r="Q366" s="3"/>
      <c r="R366" s="3"/>
      <c r="S366" s="100"/>
    </row>
    <row r="367" spans="1:19" x14ac:dyDescent="0.4">
      <c r="A367" s="99" t="s">
        <v>741</v>
      </c>
      <c r="B367" s="2" t="s">
        <v>143</v>
      </c>
      <c r="C367" s="35">
        <v>42851</v>
      </c>
      <c r="D367" s="3" t="s">
        <v>1518</v>
      </c>
      <c r="E367" s="15"/>
      <c r="F367" s="4">
        <v>250000000</v>
      </c>
      <c r="G367" s="37" t="s">
        <v>875</v>
      </c>
      <c r="H367" s="135"/>
      <c r="I367" s="145"/>
      <c r="J367" s="100" t="s">
        <v>496</v>
      </c>
      <c r="K367" s="218"/>
      <c r="L367" s="3"/>
      <c r="M367" s="6"/>
      <c r="N367" s="3"/>
      <c r="O367" s="3"/>
      <c r="P367" s="3"/>
      <c r="Q367" s="3"/>
      <c r="R367" s="3"/>
      <c r="S367" s="100"/>
    </row>
    <row r="368" spans="1:19" x14ac:dyDescent="0.4">
      <c r="A368" s="99" t="s">
        <v>293</v>
      </c>
      <c r="B368" s="2" t="s">
        <v>863</v>
      </c>
      <c r="C368" s="35">
        <v>43122</v>
      </c>
      <c r="D368" s="3" t="s">
        <v>0</v>
      </c>
      <c r="E368" s="15">
        <v>8077000</v>
      </c>
      <c r="F368" s="4">
        <v>6454000</v>
      </c>
      <c r="G368" s="37" t="s">
        <v>1214</v>
      </c>
      <c r="H368" s="135">
        <v>48.89</v>
      </c>
      <c r="I368" s="145">
        <v>50</v>
      </c>
      <c r="J368" s="100" t="s">
        <v>349</v>
      </c>
      <c r="K368" s="218"/>
      <c r="L368" s="3"/>
      <c r="M368" s="6"/>
      <c r="N368" s="3"/>
      <c r="O368" s="3"/>
      <c r="P368" s="3"/>
      <c r="Q368" s="3"/>
      <c r="R368" s="3"/>
      <c r="S368" s="100"/>
    </row>
    <row r="369" spans="1:19" x14ac:dyDescent="0.4">
      <c r="A369" s="99" t="s">
        <v>753</v>
      </c>
      <c r="B369" s="2" t="s">
        <v>863</v>
      </c>
      <c r="C369" s="35">
        <v>43088</v>
      </c>
      <c r="D369" s="3" t="s">
        <v>864</v>
      </c>
      <c r="E369" s="15">
        <v>8607000</v>
      </c>
      <c r="F369" s="4">
        <v>7400000</v>
      </c>
      <c r="G369" s="37" t="s">
        <v>865</v>
      </c>
      <c r="H369" s="135"/>
      <c r="I369" s="139"/>
      <c r="J369" s="100" t="s">
        <v>152</v>
      </c>
      <c r="K369" s="218" t="s">
        <v>294</v>
      </c>
      <c r="L369" s="3"/>
      <c r="M369" s="6"/>
      <c r="N369" s="3"/>
      <c r="O369" s="3"/>
      <c r="P369" s="3"/>
      <c r="Q369" s="3"/>
      <c r="R369" s="3"/>
      <c r="S369" s="100"/>
    </row>
    <row r="370" spans="1:19" x14ac:dyDescent="0.4">
      <c r="A370" s="99" t="s">
        <v>753</v>
      </c>
      <c r="B370" s="2" t="s">
        <v>863</v>
      </c>
      <c r="C370" s="35">
        <v>43088</v>
      </c>
      <c r="D370" s="3" t="s">
        <v>866</v>
      </c>
      <c r="E370" s="15"/>
      <c r="F370" s="4"/>
      <c r="G370" s="37"/>
      <c r="H370" s="135"/>
      <c r="I370" s="145"/>
      <c r="J370" s="100" t="s">
        <v>482</v>
      </c>
      <c r="K370" s="218" t="s">
        <v>294</v>
      </c>
      <c r="L370" s="3"/>
      <c r="M370" s="6"/>
      <c r="N370" s="3"/>
      <c r="O370" s="3"/>
      <c r="P370" s="3"/>
      <c r="Q370" s="3"/>
      <c r="R370" s="3"/>
      <c r="S370" s="100"/>
    </row>
    <row r="371" spans="1:19" x14ac:dyDescent="0.4">
      <c r="A371" s="99" t="s">
        <v>753</v>
      </c>
      <c r="B371" s="2" t="s">
        <v>863</v>
      </c>
      <c r="C371" s="35">
        <v>43088</v>
      </c>
      <c r="D371" s="3" t="s">
        <v>867</v>
      </c>
      <c r="E371" s="15">
        <v>6129000</v>
      </c>
      <c r="F371" s="4">
        <v>6000000</v>
      </c>
      <c r="G371" s="37" t="s">
        <v>868</v>
      </c>
      <c r="H371" s="135">
        <v>50.33</v>
      </c>
      <c r="I371" s="145">
        <v>5</v>
      </c>
      <c r="J371" s="100" t="s">
        <v>482</v>
      </c>
      <c r="K371" s="218" t="s">
        <v>295</v>
      </c>
      <c r="L371" s="3"/>
      <c r="M371" s="6"/>
      <c r="N371" s="3"/>
      <c r="O371" s="3"/>
      <c r="P371" s="3"/>
      <c r="Q371" s="3"/>
      <c r="R371" s="3"/>
      <c r="S371" s="100"/>
    </row>
    <row r="372" spans="1:19" x14ac:dyDescent="0.4">
      <c r="A372" s="99" t="s">
        <v>1515</v>
      </c>
      <c r="B372" s="2" t="s">
        <v>863</v>
      </c>
      <c r="C372" s="35">
        <v>42948</v>
      </c>
      <c r="D372" s="3" t="s">
        <v>682</v>
      </c>
      <c r="E372" s="15"/>
      <c r="F372" s="4">
        <v>18500000</v>
      </c>
      <c r="G372" s="37" t="s">
        <v>869</v>
      </c>
      <c r="H372" s="135">
        <v>166.2</v>
      </c>
      <c r="I372" s="139">
        <v>80</v>
      </c>
      <c r="J372" s="100" t="s">
        <v>870</v>
      </c>
      <c r="K372" s="218" t="s">
        <v>296</v>
      </c>
      <c r="L372" s="3"/>
      <c r="M372" s="6"/>
      <c r="N372" s="3"/>
      <c r="O372" s="3"/>
      <c r="P372" s="3"/>
      <c r="Q372" s="3" t="s">
        <v>297</v>
      </c>
      <c r="R372" s="3" t="s">
        <v>298</v>
      </c>
      <c r="S372" s="100"/>
    </row>
    <row r="373" spans="1:19" ht="37.5" x14ac:dyDescent="0.4">
      <c r="A373" s="99" t="s">
        <v>1777</v>
      </c>
      <c r="B373" s="2" t="s">
        <v>69</v>
      </c>
      <c r="C373" s="35"/>
      <c r="D373" s="3" t="s">
        <v>1281</v>
      </c>
      <c r="E373" s="15">
        <v>34123680</v>
      </c>
      <c r="F373" s="4">
        <v>18759600</v>
      </c>
      <c r="G373" s="27" t="s">
        <v>57</v>
      </c>
      <c r="H373" s="122">
        <v>214</v>
      </c>
      <c r="I373" s="139">
        <v>64</v>
      </c>
      <c r="J373" s="100" t="s">
        <v>1282</v>
      </c>
      <c r="K373" s="218"/>
      <c r="L373" s="3" t="s">
        <v>1264</v>
      </c>
      <c r="M373" s="6" t="s">
        <v>1283</v>
      </c>
      <c r="N373" s="3" t="s">
        <v>1284</v>
      </c>
      <c r="O373" s="3"/>
      <c r="P373" s="3"/>
      <c r="Q373" s="3"/>
      <c r="R373" s="3" t="s">
        <v>1285</v>
      </c>
      <c r="S373" s="100"/>
    </row>
    <row r="374" spans="1:19" ht="37.5" x14ac:dyDescent="0.4">
      <c r="A374" s="99" t="s">
        <v>798</v>
      </c>
      <c r="B374" s="2" t="s">
        <v>69</v>
      </c>
      <c r="C374" s="35">
        <v>42921</v>
      </c>
      <c r="D374" s="3" t="s">
        <v>1720</v>
      </c>
      <c r="E374" s="15">
        <v>52000000</v>
      </c>
      <c r="F374" s="4">
        <v>51948000</v>
      </c>
      <c r="G374" s="27" t="s">
        <v>22</v>
      </c>
      <c r="H374" s="122"/>
      <c r="I374" s="145"/>
      <c r="J374" s="100" t="s">
        <v>1286</v>
      </c>
      <c r="K374" s="218"/>
      <c r="L374" s="3"/>
      <c r="M374" s="6" t="s">
        <v>1287</v>
      </c>
      <c r="N374" s="3"/>
      <c r="O374" s="3"/>
      <c r="P374" s="3"/>
      <c r="Q374" s="3" t="s">
        <v>1288</v>
      </c>
      <c r="R374" s="3"/>
      <c r="S374" s="100"/>
    </row>
    <row r="375" spans="1:19" x14ac:dyDescent="0.4">
      <c r="A375" s="99" t="s">
        <v>761</v>
      </c>
      <c r="B375" s="2" t="s">
        <v>69</v>
      </c>
      <c r="C375" s="35">
        <v>43000</v>
      </c>
      <c r="D375" s="3" t="s">
        <v>1289</v>
      </c>
      <c r="E375" s="15"/>
      <c r="F375" s="4">
        <v>4752000</v>
      </c>
      <c r="G375" s="27" t="s">
        <v>205</v>
      </c>
      <c r="H375" s="122"/>
      <c r="I375" s="145"/>
      <c r="J375" s="100" t="s">
        <v>319</v>
      </c>
      <c r="K375" s="218"/>
      <c r="L375" s="3"/>
      <c r="M375" s="6"/>
      <c r="N375" s="3"/>
      <c r="O375" s="3"/>
      <c r="P375" s="3"/>
      <c r="Q375" s="3"/>
      <c r="R375" s="3"/>
      <c r="S375" s="100"/>
    </row>
    <row r="376" spans="1:19" x14ac:dyDescent="0.4">
      <c r="A376" s="99" t="s">
        <v>761</v>
      </c>
      <c r="B376" s="2" t="s">
        <v>69</v>
      </c>
      <c r="C376" s="35">
        <v>42902</v>
      </c>
      <c r="D376" s="3" t="s">
        <v>1289</v>
      </c>
      <c r="E376" s="15"/>
      <c r="F376" s="4">
        <v>247000</v>
      </c>
      <c r="G376" s="27" t="s">
        <v>57</v>
      </c>
      <c r="H376" s="122"/>
      <c r="I376" s="145"/>
      <c r="J376" s="100" t="s">
        <v>49</v>
      </c>
      <c r="K376" s="218"/>
      <c r="L376" s="3"/>
      <c r="M376" s="6"/>
      <c r="N376" s="3"/>
      <c r="O376" s="3"/>
      <c r="P376" s="3"/>
      <c r="Q376" s="3"/>
      <c r="R376" s="3"/>
      <c r="S376" s="100"/>
    </row>
    <row r="377" spans="1:19" x14ac:dyDescent="0.4">
      <c r="A377" s="99" t="s">
        <v>1778</v>
      </c>
      <c r="B377" s="2" t="s">
        <v>69</v>
      </c>
      <c r="C377" s="35"/>
      <c r="D377" s="3" t="s">
        <v>1290</v>
      </c>
      <c r="E377" s="15">
        <v>2829600</v>
      </c>
      <c r="F377" s="4">
        <v>1120000</v>
      </c>
      <c r="G377" s="27" t="s">
        <v>1291</v>
      </c>
      <c r="H377" s="122"/>
      <c r="I377" s="145"/>
      <c r="J377" s="100" t="s">
        <v>49</v>
      </c>
      <c r="K377" s="218"/>
      <c r="L377" s="3" t="s">
        <v>1264</v>
      </c>
      <c r="M377" s="6"/>
      <c r="N377" s="3"/>
      <c r="O377" s="3"/>
      <c r="P377" s="3"/>
      <c r="Q377" s="3"/>
      <c r="R377" s="3"/>
      <c r="S377" s="100"/>
    </row>
    <row r="378" spans="1:19" x14ac:dyDescent="0.4">
      <c r="A378" s="99" t="s">
        <v>1767</v>
      </c>
      <c r="B378" s="2" t="s">
        <v>69</v>
      </c>
      <c r="C378" s="35"/>
      <c r="D378" s="3" t="s">
        <v>1292</v>
      </c>
      <c r="E378" s="15">
        <v>10185480</v>
      </c>
      <c r="F378" s="4">
        <v>8480000</v>
      </c>
      <c r="G378" s="27" t="s">
        <v>1293</v>
      </c>
      <c r="H378" s="122"/>
      <c r="I378" s="145"/>
      <c r="J378" s="100" t="s">
        <v>1276</v>
      </c>
      <c r="K378" s="218"/>
      <c r="L378" s="3"/>
      <c r="M378" s="6"/>
      <c r="N378" s="3"/>
      <c r="O378" s="3"/>
      <c r="P378" s="3"/>
      <c r="Q378" s="3"/>
      <c r="R378" s="3"/>
      <c r="S378" s="100"/>
    </row>
    <row r="379" spans="1:19" x14ac:dyDescent="0.4">
      <c r="A379" s="99" t="s">
        <v>1208</v>
      </c>
      <c r="B379" s="2" t="s">
        <v>69</v>
      </c>
      <c r="C379" s="35">
        <v>43081</v>
      </c>
      <c r="D379" s="3" t="s">
        <v>217</v>
      </c>
      <c r="E379" s="15"/>
      <c r="F379" s="4">
        <v>1240000</v>
      </c>
      <c r="G379" s="27" t="s">
        <v>1294</v>
      </c>
      <c r="H379" s="122"/>
      <c r="I379" s="145"/>
      <c r="J379" s="100" t="s">
        <v>49</v>
      </c>
      <c r="K379" s="218" t="s">
        <v>1295</v>
      </c>
      <c r="L379" s="3" t="s">
        <v>1296</v>
      </c>
      <c r="M379" s="6"/>
      <c r="N379" s="3"/>
      <c r="O379" s="3"/>
      <c r="P379" s="3"/>
      <c r="Q379" s="3"/>
      <c r="R379" s="3"/>
      <c r="S379" s="100"/>
    </row>
    <row r="380" spans="1:19" ht="75" x14ac:dyDescent="0.4">
      <c r="A380" s="99" t="s">
        <v>819</v>
      </c>
      <c r="B380" s="2" t="s">
        <v>69</v>
      </c>
      <c r="C380" s="35">
        <v>42878</v>
      </c>
      <c r="D380" s="3" t="s">
        <v>217</v>
      </c>
      <c r="E380" s="15">
        <v>13373640</v>
      </c>
      <c r="F380" s="4"/>
      <c r="G380" s="27" t="s">
        <v>22</v>
      </c>
      <c r="H380" s="122">
        <v>77</v>
      </c>
      <c r="I380" s="139">
        <v>26</v>
      </c>
      <c r="J380" s="100" t="s">
        <v>1471</v>
      </c>
      <c r="K380" s="218"/>
      <c r="L380" s="3"/>
      <c r="M380" s="6" t="s">
        <v>1297</v>
      </c>
      <c r="N380" s="3"/>
      <c r="O380" s="3"/>
      <c r="P380" s="3"/>
      <c r="Q380" s="3"/>
      <c r="R380" s="3" t="s">
        <v>1298</v>
      </c>
      <c r="S380" s="100"/>
    </row>
    <row r="381" spans="1:19" x14ac:dyDescent="0.4">
      <c r="A381" s="99" t="s">
        <v>1737</v>
      </c>
      <c r="B381" s="2" t="s">
        <v>69</v>
      </c>
      <c r="C381" s="35">
        <v>43070</v>
      </c>
      <c r="D381" s="3" t="s">
        <v>217</v>
      </c>
      <c r="E381" s="15">
        <v>12345120</v>
      </c>
      <c r="F381" s="4">
        <v>2850000</v>
      </c>
      <c r="G381" s="27" t="s">
        <v>1299</v>
      </c>
      <c r="H381" s="122">
        <v>52</v>
      </c>
      <c r="I381" s="145">
        <v>51</v>
      </c>
      <c r="J381" s="100" t="s">
        <v>49</v>
      </c>
      <c r="K381" s="218"/>
      <c r="L381" s="3"/>
      <c r="M381" s="6"/>
      <c r="N381" s="3"/>
      <c r="O381" s="3"/>
      <c r="P381" s="3"/>
      <c r="Q381" s="3"/>
      <c r="R381" s="3"/>
      <c r="S381" s="100"/>
    </row>
    <row r="382" spans="1:19" x14ac:dyDescent="0.4">
      <c r="A382" s="99" t="s">
        <v>1757</v>
      </c>
      <c r="B382" s="2" t="s">
        <v>69</v>
      </c>
      <c r="C382" s="35"/>
      <c r="D382" s="3" t="s">
        <v>1300</v>
      </c>
      <c r="E382" s="15"/>
      <c r="F382" s="4">
        <v>1712150</v>
      </c>
      <c r="G382" s="27" t="s">
        <v>1299</v>
      </c>
      <c r="H382" s="122">
        <v>6.92</v>
      </c>
      <c r="I382" s="145"/>
      <c r="J382" s="100" t="s">
        <v>319</v>
      </c>
      <c r="K382" s="218"/>
      <c r="L382" s="3"/>
      <c r="M382" s="6"/>
      <c r="N382" s="3"/>
      <c r="O382" s="3"/>
      <c r="P382" s="3"/>
      <c r="Q382" s="3"/>
      <c r="R382" s="3"/>
      <c r="S382" s="100"/>
    </row>
    <row r="383" spans="1:19" ht="36" customHeight="1" x14ac:dyDescent="0.4">
      <c r="A383" s="99" t="s">
        <v>590</v>
      </c>
      <c r="B383" s="2" t="s">
        <v>143</v>
      </c>
      <c r="C383" s="35">
        <v>42927</v>
      </c>
      <c r="D383" s="3" t="s">
        <v>1481</v>
      </c>
      <c r="E383" s="15"/>
      <c r="F383" s="4">
        <v>90155195</v>
      </c>
      <c r="G383" s="27" t="s">
        <v>1482</v>
      </c>
      <c r="H383" s="122"/>
      <c r="I383" s="145"/>
      <c r="J383" s="100" t="s">
        <v>1483</v>
      </c>
      <c r="K383" s="218"/>
      <c r="L383" s="3"/>
      <c r="M383" s="6"/>
      <c r="N383" s="3"/>
      <c r="O383" s="3"/>
      <c r="P383" s="3"/>
      <c r="Q383" s="3"/>
      <c r="R383" s="3"/>
      <c r="S383" s="100"/>
    </row>
    <row r="384" spans="1:19" x14ac:dyDescent="0.4">
      <c r="A384" s="99" t="s">
        <v>950</v>
      </c>
      <c r="B384" s="2" t="s">
        <v>69</v>
      </c>
      <c r="C384" s="35">
        <v>43080</v>
      </c>
      <c r="D384" s="3" t="s">
        <v>1480</v>
      </c>
      <c r="E384" s="15"/>
      <c r="F384" s="15">
        <v>1836000</v>
      </c>
      <c r="G384" s="27" t="s">
        <v>1301</v>
      </c>
      <c r="H384" s="122">
        <v>20.65</v>
      </c>
      <c r="I384" s="139">
        <v>7</v>
      </c>
      <c r="J384" s="100" t="s">
        <v>191</v>
      </c>
      <c r="K384" s="218"/>
      <c r="L384" s="3"/>
      <c r="M384" s="6"/>
      <c r="N384" s="3"/>
      <c r="O384" s="3"/>
      <c r="P384" s="3"/>
      <c r="Q384" s="3"/>
      <c r="R384" s="3"/>
      <c r="S384" s="100"/>
    </row>
    <row r="385" spans="1:19" x14ac:dyDescent="0.4">
      <c r="A385" s="99" t="s">
        <v>1704</v>
      </c>
      <c r="B385" s="2" t="s">
        <v>143</v>
      </c>
      <c r="C385" s="35">
        <v>43062</v>
      </c>
      <c r="D385" s="3" t="s">
        <v>1711</v>
      </c>
      <c r="E385" s="15"/>
      <c r="F385" s="4">
        <v>1164000</v>
      </c>
      <c r="G385" s="27" t="s">
        <v>875</v>
      </c>
      <c r="H385" s="122"/>
      <c r="I385" s="145"/>
      <c r="J385" s="100" t="s">
        <v>795</v>
      </c>
      <c r="K385" s="218"/>
      <c r="L385" s="3"/>
      <c r="M385" s="6"/>
      <c r="N385" s="3"/>
      <c r="O385" s="3"/>
      <c r="P385" s="3"/>
      <c r="Q385" s="3"/>
      <c r="R385" s="3"/>
      <c r="S385" s="100"/>
    </row>
    <row r="386" spans="1:19" x14ac:dyDescent="0.4">
      <c r="A386" s="99" t="s">
        <v>1704</v>
      </c>
      <c r="B386" s="2" t="s">
        <v>143</v>
      </c>
      <c r="C386" s="35">
        <v>43024</v>
      </c>
      <c r="D386" s="3" t="s">
        <v>1712</v>
      </c>
      <c r="E386" s="15"/>
      <c r="F386" s="4">
        <v>7870000</v>
      </c>
      <c r="G386" s="27" t="s">
        <v>875</v>
      </c>
      <c r="H386" s="122"/>
      <c r="I386" s="145"/>
      <c r="J386" s="100" t="s">
        <v>887</v>
      </c>
      <c r="K386" s="218"/>
      <c r="L386" s="3"/>
      <c r="M386" s="6"/>
      <c r="N386" s="3"/>
      <c r="O386" s="3"/>
      <c r="P386" s="3"/>
      <c r="Q386" s="3"/>
      <c r="R386" s="3"/>
      <c r="S386" s="100"/>
    </row>
    <row r="387" spans="1:19" x14ac:dyDescent="0.4">
      <c r="A387" s="99" t="s">
        <v>1757</v>
      </c>
      <c r="B387" s="2" t="s">
        <v>69</v>
      </c>
      <c r="C387" s="35">
        <v>43766</v>
      </c>
      <c r="D387" s="3" t="s">
        <v>1759</v>
      </c>
      <c r="E387" s="15"/>
      <c r="F387" s="4">
        <v>43848931</v>
      </c>
      <c r="G387" s="27" t="s">
        <v>1299</v>
      </c>
      <c r="H387" s="122">
        <v>159.62</v>
      </c>
      <c r="I387" s="145"/>
      <c r="J387" s="100" t="s">
        <v>744</v>
      </c>
      <c r="K387" s="218"/>
      <c r="L387" s="3"/>
      <c r="M387" s="6"/>
      <c r="N387" s="3"/>
      <c r="O387" s="3"/>
      <c r="P387" s="3"/>
      <c r="Q387" s="3"/>
      <c r="R387" s="3"/>
      <c r="S387" s="100"/>
    </row>
    <row r="388" spans="1:19" x14ac:dyDescent="0.4">
      <c r="A388" s="99" t="s">
        <v>1772</v>
      </c>
      <c r="B388" s="2" t="s">
        <v>863</v>
      </c>
      <c r="C388" s="35">
        <v>43165</v>
      </c>
      <c r="D388" s="3" t="s">
        <v>1773</v>
      </c>
      <c r="E388" s="15"/>
      <c r="F388" s="4"/>
      <c r="G388" s="27"/>
      <c r="H388" s="122"/>
      <c r="I388" s="145"/>
      <c r="J388" s="100" t="s">
        <v>1471</v>
      </c>
      <c r="K388" s="218"/>
      <c r="L388" s="3"/>
      <c r="M388" s="6"/>
      <c r="N388" s="3"/>
      <c r="O388" s="3"/>
      <c r="P388" s="3"/>
      <c r="Q388" s="3"/>
      <c r="R388" s="3"/>
      <c r="S388" s="100"/>
    </row>
    <row r="389" spans="1:19" x14ac:dyDescent="0.4">
      <c r="A389" s="99" t="s">
        <v>746</v>
      </c>
      <c r="B389" s="2" t="s">
        <v>863</v>
      </c>
      <c r="C389" s="35">
        <v>42877</v>
      </c>
      <c r="D389" s="3" t="s">
        <v>1536</v>
      </c>
      <c r="E389" s="15"/>
      <c r="F389" s="4">
        <v>1180000</v>
      </c>
      <c r="G389" s="27" t="s">
        <v>386</v>
      </c>
      <c r="H389" s="122"/>
      <c r="I389" s="145"/>
      <c r="J389" s="100" t="s">
        <v>887</v>
      </c>
      <c r="K389" s="218"/>
      <c r="L389" s="3"/>
      <c r="M389" s="6"/>
      <c r="N389" s="3"/>
      <c r="O389" s="3"/>
      <c r="P389" s="3"/>
      <c r="Q389" s="3"/>
      <c r="R389" s="3"/>
      <c r="S389" s="100"/>
    </row>
    <row r="390" spans="1:19" x14ac:dyDescent="0.4">
      <c r="A390" s="99" t="s">
        <v>745</v>
      </c>
      <c r="B390" s="2" t="s">
        <v>863</v>
      </c>
      <c r="C390" s="35">
        <v>43013</v>
      </c>
      <c r="D390" s="3" t="s">
        <v>1544</v>
      </c>
      <c r="E390" s="15"/>
      <c r="F390" s="4">
        <v>4300000</v>
      </c>
      <c r="G390" s="37" t="s">
        <v>1545</v>
      </c>
      <c r="H390" s="135">
        <v>99.8</v>
      </c>
      <c r="I390" s="139">
        <v>10</v>
      </c>
      <c r="J390" s="100" t="s">
        <v>319</v>
      </c>
      <c r="K390" s="218"/>
      <c r="L390" s="3"/>
      <c r="M390" s="6"/>
      <c r="N390" s="3"/>
      <c r="O390" s="3"/>
      <c r="P390" s="3"/>
      <c r="Q390" s="3"/>
      <c r="R390" s="3"/>
      <c r="S390" s="100"/>
    </row>
    <row r="391" spans="1:19" x14ac:dyDescent="0.4">
      <c r="A391" s="99" t="s">
        <v>737</v>
      </c>
      <c r="B391" s="2" t="s">
        <v>143</v>
      </c>
      <c r="C391" s="35">
        <v>42956</v>
      </c>
      <c r="D391" s="6" t="s">
        <v>1564</v>
      </c>
      <c r="E391" s="15">
        <v>31200000</v>
      </c>
      <c r="F391" s="4">
        <v>30800000</v>
      </c>
      <c r="G391" s="30" t="s">
        <v>205</v>
      </c>
      <c r="H391" s="142">
        <v>236</v>
      </c>
      <c r="I391" s="139">
        <v>50</v>
      </c>
      <c r="J391" s="100" t="s">
        <v>496</v>
      </c>
      <c r="K391" s="218"/>
      <c r="L391" s="3"/>
      <c r="M391" s="6"/>
      <c r="N391" s="3"/>
      <c r="O391" s="3"/>
      <c r="P391" s="3"/>
      <c r="Q391" s="3"/>
      <c r="R391" s="3"/>
      <c r="S391" s="100"/>
    </row>
    <row r="392" spans="1:19" x14ac:dyDescent="0.4">
      <c r="A392" s="99" t="s">
        <v>782</v>
      </c>
      <c r="B392" s="2" t="s">
        <v>863</v>
      </c>
      <c r="C392" s="35">
        <v>43033</v>
      </c>
      <c r="D392" s="3" t="s">
        <v>367</v>
      </c>
      <c r="E392" s="15">
        <v>1448000</v>
      </c>
      <c r="F392" s="4">
        <v>1272000</v>
      </c>
      <c r="G392" s="27" t="s">
        <v>637</v>
      </c>
      <c r="H392" s="139">
        <v>5.8490000000000002</v>
      </c>
      <c r="I392" s="145"/>
      <c r="J392" s="100" t="s">
        <v>547</v>
      </c>
      <c r="K392" s="218"/>
      <c r="L392" s="3"/>
      <c r="M392" s="6"/>
      <c r="N392" s="3"/>
      <c r="O392" s="3"/>
      <c r="P392" s="3"/>
      <c r="Q392" s="3"/>
      <c r="R392" s="3"/>
      <c r="S392" s="100"/>
    </row>
    <row r="393" spans="1:19" x14ac:dyDescent="0.4">
      <c r="A393" s="99" t="s">
        <v>830</v>
      </c>
      <c r="B393" s="2" t="s">
        <v>863</v>
      </c>
      <c r="C393" s="35">
        <v>43055</v>
      </c>
      <c r="D393" s="3" t="s">
        <v>1579</v>
      </c>
      <c r="E393" s="15"/>
      <c r="F393" s="4">
        <v>2570400</v>
      </c>
      <c r="G393" s="27" t="s">
        <v>1576</v>
      </c>
      <c r="H393" s="122"/>
      <c r="I393" s="145"/>
      <c r="J393" s="100" t="s">
        <v>887</v>
      </c>
      <c r="K393" s="218"/>
      <c r="L393" s="3"/>
      <c r="M393" s="6"/>
      <c r="N393" s="3"/>
      <c r="O393" s="3"/>
      <c r="P393" s="3"/>
      <c r="Q393" s="3"/>
      <c r="R393" s="3"/>
      <c r="S393" s="100"/>
    </row>
    <row r="394" spans="1:19" x14ac:dyDescent="0.4">
      <c r="A394" s="99" t="s">
        <v>370</v>
      </c>
      <c r="B394" s="2" t="s">
        <v>863</v>
      </c>
      <c r="C394" s="35">
        <v>42822</v>
      </c>
      <c r="D394" s="3" t="s">
        <v>1615</v>
      </c>
      <c r="E394" s="15">
        <v>7370000</v>
      </c>
      <c r="F394" s="4">
        <v>5730000</v>
      </c>
      <c r="G394" s="37" t="s">
        <v>960</v>
      </c>
      <c r="H394" s="135"/>
      <c r="I394" s="145"/>
      <c r="J394" s="100" t="s">
        <v>371</v>
      </c>
      <c r="K394" s="218"/>
      <c r="L394" s="3"/>
      <c r="M394" s="6"/>
      <c r="N394" s="3"/>
      <c r="O394" s="3"/>
      <c r="P394" s="3"/>
      <c r="Q394" s="3"/>
      <c r="R394" s="3"/>
      <c r="S394" s="100"/>
    </row>
    <row r="395" spans="1:19" x14ac:dyDescent="0.4">
      <c r="A395" s="99" t="s">
        <v>370</v>
      </c>
      <c r="B395" s="2" t="s">
        <v>863</v>
      </c>
      <c r="C395" s="35">
        <v>42803</v>
      </c>
      <c r="D395" s="3" t="s">
        <v>1616</v>
      </c>
      <c r="E395" s="15">
        <v>14160000</v>
      </c>
      <c r="F395" s="4">
        <v>11040000</v>
      </c>
      <c r="G395" s="37" t="s">
        <v>875</v>
      </c>
      <c r="H395" s="135"/>
      <c r="I395" s="145"/>
      <c r="J395" s="100" t="s">
        <v>371</v>
      </c>
      <c r="K395" s="218"/>
      <c r="L395" s="3"/>
      <c r="M395" s="6"/>
      <c r="N395" s="3"/>
      <c r="O395" s="3"/>
      <c r="P395" s="3"/>
      <c r="Q395" s="3"/>
      <c r="R395" s="3"/>
      <c r="S395" s="100"/>
    </row>
    <row r="396" spans="1:19" x14ac:dyDescent="0.4">
      <c r="A396" s="99" t="s">
        <v>370</v>
      </c>
      <c r="B396" s="2" t="s">
        <v>863</v>
      </c>
      <c r="C396" s="35">
        <v>42802</v>
      </c>
      <c r="D396" s="3" t="s">
        <v>1617</v>
      </c>
      <c r="E396" s="15">
        <v>6120000</v>
      </c>
      <c r="F396" s="4">
        <v>5700000</v>
      </c>
      <c r="G396" s="37" t="s">
        <v>1618</v>
      </c>
      <c r="H396" s="135"/>
      <c r="I396" s="145"/>
      <c r="J396" s="100" t="s">
        <v>371</v>
      </c>
      <c r="K396" s="218"/>
      <c r="L396" s="3"/>
      <c r="M396" s="6"/>
      <c r="N396" s="3"/>
      <c r="O396" s="3"/>
      <c r="P396" s="3"/>
      <c r="Q396" s="3"/>
      <c r="R396" s="3"/>
      <c r="S396" s="100"/>
    </row>
    <row r="397" spans="1:19" ht="20.25" thickBot="1" x14ac:dyDescent="0.45">
      <c r="A397" s="185" t="s">
        <v>370</v>
      </c>
      <c r="B397" s="186" t="s">
        <v>863</v>
      </c>
      <c r="C397" s="187">
        <v>42800</v>
      </c>
      <c r="D397" s="188" t="s">
        <v>1619</v>
      </c>
      <c r="E397" s="259">
        <v>4840000</v>
      </c>
      <c r="F397" s="189">
        <v>4000000</v>
      </c>
      <c r="G397" s="246" t="s">
        <v>1620</v>
      </c>
      <c r="H397" s="247"/>
      <c r="I397" s="248"/>
      <c r="J397" s="276" t="s">
        <v>371</v>
      </c>
      <c r="K397" s="218"/>
      <c r="L397" s="3"/>
      <c r="M397" s="6"/>
      <c r="N397" s="3"/>
      <c r="O397" s="3"/>
      <c r="P397" s="3"/>
      <c r="Q397" s="3"/>
      <c r="R397" s="3"/>
      <c r="S397" s="100"/>
    </row>
    <row r="398" spans="1:19" ht="20.25" thickTop="1" thickBot="1" x14ac:dyDescent="0.45">
      <c r="A398" s="330" t="s">
        <v>2040</v>
      </c>
      <c r="B398" s="701">
        <v>54</v>
      </c>
      <c r="C398" s="701"/>
      <c r="D398" s="702"/>
      <c r="E398" s="705">
        <f>SUM(F344:F379,E380,F381:F397)</f>
        <v>715566116</v>
      </c>
      <c r="F398" s="706"/>
      <c r="G398" s="398"/>
      <c r="H398" s="343">
        <f>SUM(H344:H397)</f>
        <v>1253.7189999999998</v>
      </c>
      <c r="I398" s="343">
        <f>SUM(I344:I397)</f>
        <v>409</v>
      </c>
      <c r="J398" s="397"/>
      <c r="K398" s="218"/>
      <c r="L398" s="3"/>
      <c r="M398" s="6"/>
      <c r="N398" s="3"/>
      <c r="O398" s="3"/>
      <c r="P398" s="3"/>
      <c r="Q398" s="3"/>
      <c r="R398" s="3"/>
      <c r="S398" s="100"/>
    </row>
    <row r="399" spans="1:19" ht="20.25" thickTop="1" x14ac:dyDescent="0.4">
      <c r="A399" s="114" t="s">
        <v>952</v>
      </c>
      <c r="B399" s="9" t="s">
        <v>1484</v>
      </c>
      <c r="C399" s="36">
        <v>42709</v>
      </c>
      <c r="D399" s="7" t="s">
        <v>1663</v>
      </c>
      <c r="E399" s="260">
        <v>3996000</v>
      </c>
      <c r="F399" s="10">
        <v>1890000</v>
      </c>
      <c r="G399" s="28" t="s">
        <v>598</v>
      </c>
      <c r="H399" s="137"/>
      <c r="I399" s="152"/>
      <c r="J399" s="223" t="s">
        <v>49</v>
      </c>
      <c r="K399" s="218"/>
      <c r="L399" s="3"/>
      <c r="M399" s="6"/>
      <c r="N399" s="3"/>
      <c r="O399" s="3"/>
      <c r="P399" s="3"/>
      <c r="Q399" s="3"/>
      <c r="R399" s="3"/>
      <c r="S399" s="100"/>
    </row>
    <row r="400" spans="1:19" x14ac:dyDescent="0.4">
      <c r="A400" s="99" t="s">
        <v>957</v>
      </c>
      <c r="B400" s="2" t="s">
        <v>1484</v>
      </c>
      <c r="C400" s="35">
        <v>42688</v>
      </c>
      <c r="D400" s="3" t="s">
        <v>0</v>
      </c>
      <c r="E400" s="15">
        <v>2650000</v>
      </c>
      <c r="F400" s="4">
        <v>2252000</v>
      </c>
      <c r="G400" s="27" t="s">
        <v>567</v>
      </c>
      <c r="H400" s="122">
        <v>12.3</v>
      </c>
      <c r="I400" s="139">
        <v>11</v>
      </c>
      <c r="J400" s="219" t="s">
        <v>49</v>
      </c>
      <c r="K400" s="218"/>
      <c r="L400" s="3"/>
      <c r="M400" s="6"/>
      <c r="N400" s="3"/>
      <c r="O400" s="3"/>
      <c r="P400" s="6"/>
      <c r="Q400" s="6"/>
      <c r="R400" s="3"/>
      <c r="S400" s="108"/>
    </row>
    <row r="401" spans="1:19" x14ac:dyDescent="0.4">
      <c r="A401" s="99" t="s">
        <v>1743</v>
      </c>
      <c r="B401" s="2" t="s">
        <v>1484</v>
      </c>
      <c r="C401" s="225">
        <v>42758</v>
      </c>
      <c r="D401" s="226" t="s">
        <v>1744</v>
      </c>
      <c r="E401" s="15"/>
      <c r="F401" s="4">
        <v>2916000</v>
      </c>
      <c r="G401" s="27" t="s">
        <v>556</v>
      </c>
      <c r="H401" s="122"/>
      <c r="I401" s="139"/>
      <c r="J401" s="100" t="s">
        <v>744</v>
      </c>
      <c r="K401" s="218"/>
      <c r="L401" s="3"/>
      <c r="M401" s="6"/>
      <c r="N401" s="3"/>
      <c r="O401" s="3"/>
      <c r="P401" s="3"/>
      <c r="Q401" s="3"/>
      <c r="R401" s="3"/>
      <c r="S401" s="100"/>
    </row>
    <row r="402" spans="1:19" x14ac:dyDescent="0.4">
      <c r="A402" s="99" t="s">
        <v>1743</v>
      </c>
      <c r="B402" s="2" t="s">
        <v>1484</v>
      </c>
      <c r="C402" s="35">
        <v>42746</v>
      </c>
      <c r="D402" s="3" t="s">
        <v>1745</v>
      </c>
      <c r="E402" s="15"/>
      <c r="F402" s="4"/>
      <c r="G402" s="27"/>
      <c r="H402" s="122"/>
      <c r="I402" s="139"/>
      <c r="J402" s="100" t="s">
        <v>744</v>
      </c>
      <c r="K402" s="218"/>
      <c r="L402" s="3"/>
      <c r="M402" s="6"/>
      <c r="N402" s="3"/>
      <c r="O402" s="3"/>
      <c r="P402" s="3"/>
      <c r="Q402" s="3"/>
      <c r="R402" s="3"/>
      <c r="S402" s="100"/>
    </row>
    <row r="403" spans="1:19" x14ac:dyDescent="0.4">
      <c r="A403" s="99" t="s">
        <v>1743</v>
      </c>
      <c r="B403" s="2" t="s">
        <v>1484</v>
      </c>
      <c r="C403" s="35">
        <v>42725</v>
      </c>
      <c r="D403" s="3" t="s">
        <v>0</v>
      </c>
      <c r="E403" s="15"/>
      <c r="F403" s="4"/>
      <c r="G403" s="27"/>
      <c r="H403" s="122"/>
      <c r="I403" s="139"/>
      <c r="J403" s="100"/>
      <c r="K403" s="218"/>
      <c r="L403" s="3"/>
      <c r="M403" s="6"/>
      <c r="N403" s="3"/>
      <c r="O403" s="3"/>
      <c r="P403" s="3"/>
      <c r="Q403" s="3"/>
      <c r="R403" s="3"/>
      <c r="S403" s="100"/>
    </row>
    <row r="404" spans="1:19" x14ac:dyDescent="0.4">
      <c r="A404" s="99" t="s">
        <v>802</v>
      </c>
      <c r="B404" s="2" t="s">
        <v>1484</v>
      </c>
      <c r="C404" s="35">
        <v>42941</v>
      </c>
      <c r="D404" s="3" t="s">
        <v>962</v>
      </c>
      <c r="E404" s="15">
        <v>2140000</v>
      </c>
      <c r="F404" s="4">
        <v>1490000</v>
      </c>
      <c r="G404" s="27" t="s">
        <v>637</v>
      </c>
      <c r="H404" s="122"/>
      <c r="I404" s="145"/>
      <c r="J404" s="100" t="s">
        <v>489</v>
      </c>
      <c r="K404" s="218"/>
      <c r="L404" s="3"/>
      <c r="M404" s="6"/>
      <c r="N404" s="3"/>
      <c r="O404" s="3"/>
      <c r="P404" s="3"/>
      <c r="Q404" s="3"/>
      <c r="R404" s="3"/>
      <c r="S404" s="100"/>
    </row>
    <row r="405" spans="1:19" x14ac:dyDescent="0.4">
      <c r="A405" s="99" t="s">
        <v>769</v>
      </c>
      <c r="B405" s="2" t="s">
        <v>1484</v>
      </c>
      <c r="C405" s="35">
        <v>42614</v>
      </c>
      <c r="D405" s="6" t="s">
        <v>1649</v>
      </c>
      <c r="E405" s="15"/>
      <c r="F405" s="4">
        <v>3800000</v>
      </c>
      <c r="G405" s="27" t="s">
        <v>791</v>
      </c>
      <c r="H405" s="139"/>
      <c r="I405" s="145"/>
      <c r="J405" s="100" t="s">
        <v>489</v>
      </c>
      <c r="K405" s="218"/>
      <c r="L405" s="3"/>
      <c r="M405" s="6"/>
      <c r="N405" s="3"/>
      <c r="O405" s="3"/>
      <c r="P405" s="3"/>
      <c r="Q405" s="3"/>
      <c r="R405" s="3"/>
      <c r="S405" s="100"/>
    </row>
    <row r="406" spans="1:19" x14ac:dyDescent="0.4">
      <c r="A406" s="99" t="s">
        <v>773</v>
      </c>
      <c r="B406" s="2" t="s">
        <v>1484</v>
      </c>
      <c r="C406" s="35">
        <v>42837</v>
      </c>
      <c r="D406" s="3" t="s">
        <v>879</v>
      </c>
      <c r="E406" s="15">
        <v>2670000</v>
      </c>
      <c r="F406" s="4">
        <v>1697000</v>
      </c>
      <c r="G406" s="27" t="s">
        <v>386</v>
      </c>
      <c r="H406" s="135">
        <v>5</v>
      </c>
      <c r="I406" s="145">
        <v>1</v>
      </c>
      <c r="J406" s="100" t="s">
        <v>777</v>
      </c>
      <c r="K406" s="218"/>
      <c r="L406" s="3"/>
      <c r="M406" s="6"/>
      <c r="N406" s="3"/>
      <c r="O406" s="3"/>
      <c r="P406" s="3"/>
      <c r="Q406" s="3"/>
      <c r="R406" s="3"/>
      <c r="S406" s="100"/>
    </row>
    <row r="407" spans="1:19" x14ac:dyDescent="0.4">
      <c r="A407" s="99" t="s">
        <v>1738</v>
      </c>
      <c r="B407" s="2" t="s">
        <v>1484</v>
      </c>
      <c r="C407" s="35">
        <v>42584</v>
      </c>
      <c r="D407" s="3" t="s">
        <v>1739</v>
      </c>
      <c r="E407" s="15"/>
      <c r="F407" s="4">
        <v>19880000</v>
      </c>
      <c r="G407" s="27" t="s">
        <v>575</v>
      </c>
      <c r="H407" s="122"/>
      <c r="I407" s="145"/>
      <c r="J407" s="100" t="s">
        <v>887</v>
      </c>
      <c r="K407" s="218"/>
      <c r="L407" s="3"/>
      <c r="M407" s="6"/>
      <c r="N407" s="3"/>
      <c r="O407" s="3"/>
      <c r="P407" s="3"/>
      <c r="Q407" s="3"/>
      <c r="R407" s="3"/>
      <c r="S407" s="100"/>
    </row>
    <row r="408" spans="1:19" ht="56.25" x14ac:dyDescent="0.4">
      <c r="A408" s="99" t="s">
        <v>907</v>
      </c>
      <c r="B408" s="2" t="s">
        <v>1484</v>
      </c>
      <c r="C408" s="35">
        <v>42783</v>
      </c>
      <c r="D408" s="6" t="s">
        <v>1597</v>
      </c>
      <c r="E408" s="15">
        <v>6497000</v>
      </c>
      <c r="F408" s="4">
        <v>5200000</v>
      </c>
      <c r="G408" s="37" t="s">
        <v>205</v>
      </c>
      <c r="H408" s="135"/>
      <c r="I408" s="227"/>
      <c r="J408" s="100" t="s">
        <v>371</v>
      </c>
      <c r="K408" s="218"/>
      <c r="L408" s="3"/>
      <c r="M408" s="6"/>
      <c r="N408" s="3"/>
      <c r="O408" s="3"/>
      <c r="P408" s="3"/>
      <c r="Q408" s="3"/>
      <c r="R408" s="3"/>
      <c r="S408" s="100"/>
    </row>
    <row r="409" spans="1:19" ht="56.25" x14ac:dyDescent="0.4">
      <c r="A409" s="228" t="s">
        <v>907</v>
      </c>
      <c r="B409" s="229" t="s">
        <v>1484</v>
      </c>
      <c r="C409" s="225">
        <v>42696</v>
      </c>
      <c r="D409" s="230" t="s">
        <v>1598</v>
      </c>
      <c r="E409" s="550"/>
      <c r="F409" s="231"/>
      <c r="G409" s="232"/>
      <c r="H409" s="233"/>
      <c r="I409" s="227"/>
      <c r="J409" s="100" t="s">
        <v>496</v>
      </c>
      <c r="K409" s="218"/>
      <c r="L409" s="3"/>
      <c r="M409" s="6"/>
      <c r="N409" s="3"/>
      <c r="O409" s="3"/>
      <c r="P409" s="3"/>
      <c r="Q409" s="3"/>
      <c r="R409" s="3"/>
      <c r="S409" s="100"/>
    </row>
    <row r="410" spans="1:19" ht="37.5" x14ac:dyDescent="0.4">
      <c r="A410" s="228" t="s">
        <v>907</v>
      </c>
      <c r="B410" s="229" t="s">
        <v>1484</v>
      </c>
      <c r="C410" s="225">
        <v>42675</v>
      </c>
      <c r="D410" s="230" t="s">
        <v>1600</v>
      </c>
      <c r="E410" s="550"/>
      <c r="F410" s="231"/>
      <c r="G410" s="232"/>
      <c r="H410" s="233"/>
      <c r="I410" s="227"/>
      <c r="J410" s="100" t="s">
        <v>496</v>
      </c>
      <c r="K410" s="218"/>
      <c r="L410" s="3"/>
      <c r="M410" s="6"/>
      <c r="N410" s="3"/>
      <c r="O410" s="3"/>
      <c r="P410" s="3"/>
      <c r="Q410" s="3"/>
      <c r="R410" s="3"/>
      <c r="S410" s="100"/>
    </row>
    <row r="411" spans="1:19" x14ac:dyDescent="0.4">
      <c r="A411" s="234" t="s">
        <v>907</v>
      </c>
      <c r="B411" s="235" t="s">
        <v>1484</v>
      </c>
      <c r="C411" s="236">
        <v>42626</v>
      </c>
      <c r="D411" s="237" t="s">
        <v>1601</v>
      </c>
      <c r="E411" s="551">
        <v>45220000</v>
      </c>
      <c r="F411" s="238">
        <v>36570000</v>
      </c>
      <c r="G411" s="239" t="s">
        <v>205</v>
      </c>
      <c r="H411" s="240">
        <v>436</v>
      </c>
      <c r="I411" s="241"/>
      <c r="J411" s="115" t="s">
        <v>371</v>
      </c>
      <c r="K411" s="218"/>
      <c r="L411" s="3"/>
      <c r="M411" s="6"/>
      <c r="N411" s="3"/>
      <c r="O411" s="3"/>
      <c r="P411" s="3"/>
      <c r="Q411" s="3"/>
      <c r="R411" s="3"/>
      <c r="S411" s="100"/>
    </row>
    <row r="412" spans="1:19" ht="37.5" x14ac:dyDescent="0.4">
      <c r="A412" s="99" t="s">
        <v>907</v>
      </c>
      <c r="B412" s="2" t="s">
        <v>1484</v>
      </c>
      <c r="C412" s="35">
        <v>42612</v>
      </c>
      <c r="D412" s="6" t="s">
        <v>1602</v>
      </c>
      <c r="E412" s="15"/>
      <c r="F412" s="4"/>
      <c r="G412" s="37"/>
      <c r="H412" s="135"/>
      <c r="I412" s="139"/>
      <c r="J412" s="100" t="s">
        <v>496</v>
      </c>
      <c r="K412" s="218"/>
      <c r="L412" s="3"/>
      <c r="M412" s="6"/>
      <c r="N412" s="3"/>
      <c r="O412" s="3"/>
      <c r="P412" s="3"/>
      <c r="Q412" s="3"/>
      <c r="R412" s="3"/>
      <c r="S412" s="100"/>
    </row>
    <row r="413" spans="1:19" x14ac:dyDescent="0.4">
      <c r="A413" s="99" t="s">
        <v>1753</v>
      </c>
      <c r="B413" s="2" t="s">
        <v>1484</v>
      </c>
      <c r="C413" s="35">
        <v>42678</v>
      </c>
      <c r="D413" s="3" t="s">
        <v>1754</v>
      </c>
      <c r="E413" s="15">
        <v>4620000</v>
      </c>
      <c r="F413" s="4">
        <v>3890000</v>
      </c>
      <c r="G413" s="37" t="s">
        <v>546</v>
      </c>
      <c r="H413" s="135"/>
      <c r="I413" s="145">
        <v>22</v>
      </c>
      <c r="J413" s="100" t="s">
        <v>496</v>
      </c>
      <c r="K413" s="218"/>
      <c r="L413" s="3"/>
      <c r="M413" s="6"/>
      <c r="N413" s="3"/>
      <c r="O413" s="3"/>
      <c r="P413" s="3"/>
      <c r="Q413" s="3"/>
      <c r="R413" s="3"/>
      <c r="S413" s="100"/>
    </row>
    <row r="414" spans="1:19" x14ac:dyDescent="0.4">
      <c r="A414" s="99" t="s">
        <v>741</v>
      </c>
      <c r="B414" s="2" t="s">
        <v>1484</v>
      </c>
      <c r="C414" s="35">
        <v>42486</v>
      </c>
      <c r="D414" s="3" t="s">
        <v>1519</v>
      </c>
      <c r="E414" s="15"/>
      <c r="F414" s="4">
        <v>185000000</v>
      </c>
      <c r="G414" s="37" t="s">
        <v>875</v>
      </c>
      <c r="H414" s="135"/>
      <c r="I414" s="145"/>
      <c r="J414" s="100" t="s">
        <v>496</v>
      </c>
      <c r="K414" s="218"/>
      <c r="L414" s="3"/>
      <c r="M414" s="6"/>
      <c r="N414" s="3"/>
      <c r="O414" s="3"/>
      <c r="P414" s="3"/>
      <c r="Q414" s="3"/>
      <c r="R414" s="3"/>
      <c r="S414" s="100"/>
    </row>
    <row r="415" spans="1:19" x14ac:dyDescent="0.4">
      <c r="A415" s="99" t="s">
        <v>753</v>
      </c>
      <c r="B415" s="2" t="s">
        <v>1451</v>
      </c>
      <c r="C415" s="35">
        <v>42720</v>
      </c>
      <c r="D415" s="3" t="s">
        <v>669</v>
      </c>
      <c r="E415" s="15">
        <v>7335000</v>
      </c>
      <c r="F415" s="4">
        <v>5970000</v>
      </c>
      <c r="G415" s="37" t="s">
        <v>1214</v>
      </c>
      <c r="H415" s="135"/>
      <c r="I415" s="145"/>
      <c r="J415" s="100" t="s">
        <v>482</v>
      </c>
      <c r="K415" s="218"/>
      <c r="L415" s="3"/>
      <c r="M415" s="6"/>
      <c r="N415" s="3"/>
      <c r="O415" s="3"/>
      <c r="P415" s="3"/>
      <c r="Q415" s="3"/>
      <c r="R415" s="3"/>
      <c r="S415" s="100"/>
    </row>
    <row r="416" spans="1:19" x14ac:dyDescent="0.4">
      <c r="A416" s="99" t="s">
        <v>1515</v>
      </c>
      <c r="B416" s="2" t="s">
        <v>1484</v>
      </c>
      <c r="C416" s="35">
        <v>42612</v>
      </c>
      <c r="D416" s="3" t="s">
        <v>930</v>
      </c>
      <c r="E416" s="15"/>
      <c r="F416" s="4">
        <v>16500000</v>
      </c>
      <c r="G416" s="27" t="s">
        <v>386</v>
      </c>
      <c r="H416" s="135">
        <v>154.5</v>
      </c>
      <c r="I416" s="139"/>
      <c r="J416" s="100" t="s">
        <v>496</v>
      </c>
      <c r="K416" s="218"/>
      <c r="L416" s="3"/>
      <c r="M416" s="6"/>
      <c r="N416" s="3"/>
      <c r="O416" s="3"/>
      <c r="P416" s="3"/>
      <c r="Q416" s="3"/>
      <c r="R416" s="3"/>
      <c r="S416" s="100"/>
    </row>
    <row r="417" spans="1:19" x14ac:dyDescent="0.4">
      <c r="A417" s="99" t="s">
        <v>590</v>
      </c>
      <c r="B417" s="2" t="s">
        <v>1484</v>
      </c>
      <c r="C417" s="35">
        <v>42716</v>
      </c>
      <c r="D417" s="3" t="s">
        <v>1485</v>
      </c>
      <c r="E417" s="15"/>
      <c r="F417" s="4">
        <v>3672000</v>
      </c>
      <c r="G417" s="27" t="s">
        <v>1486</v>
      </c>
      <c r="H417" s="122">
        <v>41.3</v>
      </c>
      <c r="I417" s="145">
        <v>4</v>
      </c>
      <c r="J417" s="100" t="s">
        <v>1483</v>
      </c>
      <c r="K417" s="218"/>
      <c r="L417" s="3"/>
      <c r="M417" s="6"/>
      <c r="N417" s="3"/>
      <c r="O417" s="3"/>
      <c r="P417" s="3"/>
      <c r="Q417" s="3"/>
      <c r="R417" s="3"/>
      <c r="S417" s="100"/>
    </row>
    <row r="418" spans="1:19" x14ac:dyDescent="0.4">
      <c r="A418" s="99" t="s">
        <v>590</v>
      </c>
      <c r="B418" s="2" t="s">
        <v>1484</v>
      </c>
      <c r="C418" s="35">
        <v>42542</v>
      </c>
      <c r="D418" s="3" t="s">
        <v>1487</v>
      </c>
      <c r="E418" s="15"/>
      <c r="F418" s="4">
        <v>14569200</v>
      </c>
      <c r="G418" s="27" t="s">
        <v>1486</v>
      </c>
      <c r="H418" s="122"/>
      <c r="I418" s="145"/>
      <c r="J418" s="100" t="s">
        <v>191</v>
      </c>
      <c r="K418" s="218"/>
      <c r="L418" s="3"/>
      <c r="M418" s="6"/>
      <c r="N418" s="3"/>
      <c r="O418" s="3"/>
      <c r="P418" s="3"/>
      <c r="Q418" s="3"/>
      <c r="R418" s="3"/>
      <c r="S418" s="100"/>
    </row>
    <row r="419" spans="1:19" x14ac:dyDescent="0.4">
      <c r="A419" s="99" t="s">
        <v>590</v>
      </c>
      <c r="B419" s="2" t="s">
        <v>1484</v>
      </c>
      <c r="C419" s="35">
        <v>42523</v>
      </c>
      <c r="D419" s="3" t="s">
        <v>1488</v>
      </c>
      <c r="E419" s="15"/>
      <c r="F419" s="4">
        <v>23436000</v>
      </c>
      <c r="G419" s="27" t="s">
        <v>1486</v>
      </c>
      <c r="H419" s="122"/>
      <c r="I419" s="145"/>
      <c r="J419" s="100" t="s">
        <v>292</v>
      </c>
      <c r="K419" s="218"/>
      <c r="L419" s="3"/>
      <c r="M419" s="6"/>
      <c r="N419" s="3"/>
      <c r="O419" s="3"/>
      <c r="P419" s="3"/>
      <c r="Q419" s="3"/>
      <c r="R419" s="3"/>
      <c r="S419" s="100"/>
    </row>
    <row r="420" spans="1:19" x14ac:dyDescent="0.4">
      <c r="A420" s="99" t="s">
        <v>1777</v>
      </c>
      <c r="B420" s="2" t="s">
        <v>47</v>
      </c>
      <c r="C420" s="35"/>
      <c r="D420" s="3" t="s">
        <v>1281</v>
      </c>
      <c r="E420" s="15">
        <v>9964080</v>
      </c>
      <c r="F420" s="4">
        <v>5594400</v>
      </c>
      <c r="G420" s="27" t="s">
        <v>22</v>
      </c>
      <c r="H420" s="122"/>
      <c r="I420" s="145"/>
      <c r="J420" s="100" t="s">
        <v>49</v>
      </c>
      <c r="K420" s="218"/>
      <c r="L420" s="3"/>
      <c r="M420" s="6"/>
      <c r="N420" s="3"/>
      <c r="O420" s="3"/>
      <c r="P420" s="3"/>
      <c r="Q420" s="3"/>
      <c r="R420" s="3"/>
      <c r="S420" s="100"/>
    </row>
    <row r="421" spans="1:19" x14ac:dyDescent="0.4">
      <c r="A421" s="99" t="s">
        <v>1774</v>
      </c>
      <c r="B421" s="2" t="s">
        <v>47</v>
      </c>
      <c r="C421" s="35">
        <v>42578</v>
      </c>
      <c r="D421" s="3" t="s">
        <v>217</v>
      </c>
      <c r="E421" s="15">
        <v>47679000</v>
      </c>
      <c r="F421" s="4"/>
      <c r="G421" s="27"/>
      <c r="H421" s="122">
        <v>130.75</v>
      </c>
      <c r="I421" s="145"/>
      <c r="J421" s="100" t="s">
        <v>25</v>
      </c>
      <c r="K421" s="218"/>
      <c r="L421" s="3"/>
      <c r="M421" s="6"/>
      <c r="N421" s="3"/>
      <c r="O421" s="3"/>
      <c r="P421" s="3"/>
      <c r="Q421" s="3"/>
      <c r="R421" s="3"/>
      <c r="S421" s="100"/>
    </row>
    <row r="422" spans="1:19" x14ac:dyDescent="0.4">
      <c r="A422" s="99" t="s">
        <v>761</v>
      </c>
      <c r="B422" s="2" t="s">
        <v>47</v>
      </c>
      <c r="C422" s="35">
        <v>42536</v>
      </c>
      <c r="D422" s="3" t="s">
        <v>1289</v>
      </c>
      <c r="E422" s="15"/>
      <c r="F422" s="4">
        <v>263000</v>
      </c>
      <c r="G422" s="27" t="s">
        <v>1291</v>
      </c>
      <c r="H422" s="122"/>
      <c r="I422" s="145"/>
      <c r="J422" s="100" t="s">
        <v>49</v>
      </c>
      <c r="K422" s="218" t="s">
        <v>1302</v>
      </c>
      <c r="L422" s="3"/>
      <c r="M422" s="6"/>
      <c r="N422" s="3"/>
      <c r="O422" s="3"/>
      <c r="P422" s="3"/>
      <c r="Q422" s="3"/>
      <c r="R422" s="3"/>
      <c r="S422" s="100"/>
    </row>
    <row r="423" spans="1:19" x14ac:dyDescent="0.4">
      <c r="A423" s="99" t="s">
        <v>1769</v>
      </c>
      <c r="B423" s="2" t="s">
        <v>47</v>
      </c>
      <c r="C423" s="35"/>
      <c r="D423" s="3" t="s">
        <v>1108</v>
      </c>
      <c r="E423" s="15">
        <v>2649240</v>
      </c>
      <c r="F423" s="4">
        <v>1170000</v>
      </c>
      <c r="G423" s="27" t="s">
        <v>1291</v>
      </c>
      <c r="H423" s="122"/>
      <c r="I423" s="145"/>
      <c r="J423" s="100" t="s">
        <v>49</v>
      </c>
      <c r="K423" s="218" t="s">
        <v>1303</v>
      </c>
      <c r="L423" s="3"/>
      <c r="M423" s="6"/>
      <c r="N423" s="3"/>
      <c r="O423" s="3"/>
      <c r="P423" s="3"/>
      <c r="Q423" s="3"/>
      <c r="R423" s="3"/>
      <c r="S423" s="100"/>
    </row>
    <row r="424" spans="1:19" x14ac:dyDescent="0.4">
      <c r="A424" s="99" t="s">
        <v>1767</v>
      </c>
      <c r="B424" s="2" t="s">
        <v>47</v>
      </c>
      <c r="C424" s="35"/>
      <c r="D424" s="3" t="s">
        <v>1292</v>
      </c>
      <c r="E424" s="15">
        <v>8819280</v>
      </c>
      <c r="F424" s="4">
        <v>6410000</v>
      </c>
      <c r="G424" s="27" t="s">
        <v>1304</v>
      </c>
      <c r="H424" s="122"/>
      <c r="I424" s="145"/>
      <c r="J424" s="100" t="s">
        <v>49</v>
      </c>
      <c r="K424" s="218"/>
      <c r="L424" s="3"/>
      <c r="M424" s="6"/>
      <c r="N424" s="3"/>
      <c r="O424" s="3"/>
      <c r="P424" s="3"/>
      <c r="Q424" s="3"/>
      <c r="R424" s="3"/>
      <c r="S424" s="100"/>
    </row>
    <row r="425" spans="1:19" x14ac:dyDescent="0.4">
      <c r="A425" s="99" t="s">
        <v>1704</v>
      </c>
      <c r="B425" s="2" t="s">
        <v>1484</v>
      </c>
      <c r="C425" s="35">
        <v>42710</v>
      </c>
      <c r="D425" s="3" t="s">
        <v>1713</v>
      </c>
      <c r="E425" s="15"/>
      <c r="F425" s="4">
        <v>1175600</v>
      </c>
      <c r="G425" s="27" t="s">
        <v>951</v>
      </c>
      <c r="H425" s="122"/>
      <c r="I425" s="145"/>
      <c r="J425" s="100" t="s">
        <v>795</v>
      </c>
      <c r="K425" s="218"/>
      <c r="L425" s="3"/>
      <c r="M425" s="6"/>
      <c r="N425" s="3"/>
      <c r="O425" s="3"/>
      <c r="P425" s="3"/>
      <c r="Q425" s="3"/>
      <c r="R425" s="3"/>
      <c r="S425" s="100"/>
    </row>
    <row r="426" spans="1:19" x14ac:dyDescent="0.4">
      <c r="A426" s="99" t="s">
        <v>1704</v>
      </c>
      <c r="B426" s="2" t="s">
        <v>47</v>
      </c>
      <c r="C426" s="35">
        <v>42670</v>
      </c>
      <c r="D426" s="3" t="s">
        <v>217</v>
      </c>
      <c r="E426" s="15"/>
      <c r="F426" s="4">
        <v>7450000</v>
      </c>
      <c r="G426" s="27" t="s">
        <v>22</v>
      </c>
      <c r="H426" s="122"/>
      <c r="I426" s="145"/>
      <c r="J426" s="100" t="s">
        <v>49</v>
      </c>
      <c r="K426" s="218"/>
      <c r="L426" s="3"/>
      <c r="M426" s="6"/>
      <c r="N426" s="3"/>
      <c r="O426" s="3"/>
      <c r="P426" s="3"/>
      <c r="Q426" s="3"/>
      <c r="R426" s="3"/>
      <c r="S426" s="100"/>
    </row>
    <row r="427" spans="1:19" x14ac:dyDescent="0.4">
      <c r="A427" s="99" t="s">
        <v>1730</v>
      </c>
      <c r="B427" s="2" t="s">
        <v>47</v>
      </c>
      <c r="C427" s="35">
        <v>42604</v>
      </c>
      <c r="D427" s="3" t="s">
        <v>0</v>
      </c>
      <c r="E427" s="15">
        <v>44000000</v>
      </c>
      <c r="F427" s="4"/>
      <c r="G427" s="27" t="s">
        <v>22</v>
      </c>
      <c r="H427" s="122">
        <v>240</v>
      </c>
      <c r="I427" s="145"/>
      <c r="J427" s="100" t="s">
        <v>25</v>
      </c>
      <c r="K427" s="1" t="s">
        <v>1305</v>
      </c>
    </row>
    <row r="428" spans="1:19" x14ac:dyDescent="0.4">
      <c r="A428" s="99" t="s">
        <v>924</v>
      </c>
      <c r="B428" s="2" t="s">
        <v>47</v>
      </c>
      <c r="C428" s="35">
        <v>42998</v>
      </c>
      <c r="D428" s="3" t="s">
        <v>1306</v>
      </c>
      <c r="E428" s="15">
        <v>9990321</v>
      </c>
      <c r="F428" s="4">
        <v>6980000</v>
      </c>
      <c r="G428" s="27" t="s">
        <v>22</v>
      </c>
      <c r="H428" s="122">
        <v>40</v>
      </c>
      <c r="I428" s="145">
        <v>20</v>
      </c>
      <c r="J428" s="100" t="s">
        <v>191</v>
      </c>
      <c r="K428" s="218"/>
      <c r="L428" s="3"/>
      <c r="M428" s="6"/>
      <c r="N428" s="3"/>
      <c r="O428" s="3"/>
      <c r="P428" s="3"/>
      <c r="Q428" s="3"/>
      <c r="R428" s="3"/>
      <c r="S428" s="100"/>
    </row>
    <row r="429" spans="1:19" x14ac:dyDescent="0.4">
      <c r="A429" s="99" t="s">
        <v>1208</v>
      </c>
      <c r="B429" s="2" t="s">
        <v>47</v>
      </c>
      <c r="C429" s="35">
        <v>42656</v>
      </c>
      <c r="D429" s="3" t="s">
        <v>217</v>
      </c>
      <c r="E429" s="15"/>
      <c r="F429" s="4">
        <v>2350000</v>
      </c>
      <c r="G429" s="27" t="s">
        <v>1294</v>
      </c>
      <c r="H429" s="122"/>
      <c r="I429" s="145"/>
      <c r="J429" s="100" t="s">
        <v>49</v>
      </c>
      <c r="K429" s="218"/>
      <c r="L429" s="3"/>
      <c r="M429" s="6"/>
      <c r="N429" s="3"/>
      <c r="O429" s="3"/>
      <c r="P429" s="3" t="s">
        <v>1307</v>
      </c>
      <c r="Q429" s="3"/>
      <c r="R429" s="3"/>
      <c r="S429" s="100"/>
    </row>
    <row r="430" spans="1:19" x14ac:dyDescent="0.4">
      <c r="A430" s="99" t="s">
        <v>749</v>
      </c>
      <c r="B430" s="2" t="s">
        <v>47</v>
      </c>
      <c r="C430" s="35">
        <v>42788</v>
      </c>
      <c r="D430" s="3" t="s">
        <v>217</v>
      </c>
      <c r="E430" s="15"/>
      <c r="F430" s="4">
        <v>4687200</v>
      </c>
      <c r="G430" s="27" t="s">
        <v>1291</v>
      </c>
      <c r="H430" s="122"/>
      <c r="I430" s="145"/>
      <c r="J430" s="100" t="s">
        <v>49</v>
      </c>
      <c r="K430" s="218"/>
      <c r="L430" s="3"/>
      <c r="M430" s="6"/>
      <c r="N430" s="3"/>
      <c r="O430" s="3"/>
      <c r="P430" s="3"/>
      <c r="Q430" s="3"/>
      <c r="R430" s="3"/>
      <c r="S430" s="100"/>
    </row>
    <row r="431" spans="1:19" x14ac:dyDescent="0.4">
      <c r="A431" s="99" t="s">
        <v>749</v>
      </c>
      <c r="B431" s="2" t="s">
        <v>47</v>
      </c>
      <c r="C431" s="35">
        <v>42585</v>
      </c>
      <c r="D431" s="3" t="s">
        <v>217</v>
      </c>
      <c r="E431" s="15"/>
      <c r="F431" s="4">
        <v>4449600</v>
      </c>
      <c r="G431" s="27" t="s">
        <v>22</v>
      </c>
      <c r="H431" s="122"/>
      <c r="I431" s="145"/>
      <c r="J431" s="100" t="s">
        <v>49</v>
      </c>
      <c r="K431" s="218"/>
      <c r="L431" s="3"/>
      <c r="M431" s="6"/>
      <c r="N431" s="3"/>
      <c r="O431" s="3"/>
      <c r="P431" s="3"/>
      <c r="Q431" s="3"/>
      <c r="R431" s="3"/>
      <c r="S431" s="100"/>
    </row>
    <row r="432" spans="1:19" x14ac:dyDescent="0.4">
      <c r="A432" s="99" t="s">
        <v>820</v>
      </c>
      <c r="B432" s="2" t="s">
        <v>1484</v>
      </c>
      <c r="C432" s="35">
        <v>42577</v>
      </c>
      <c r="D432" s="3" t="s">
        <v>217</v>
      </c>
      <c r="E432" s="15"/>
      <c r="F432" s="4">
        <v>103464000</v>
      </c>
      <c r="G432" s="27" t="s">
        <v>637</v>
      </c>
      <c r="H432" s="122"/>
      <c r="I432" s="145"/>
      <c r="J432" s="100" t="s">
        <v>490</v>
      </c>
      <c r="K432" s="218"/>
      <c r="L432" s="3"/>
      <c r="M432" s="6"/>
      <c r="N432" s="3"/>
      <c r="O432" s="3"/>
      <c r="P432" s="3"/>
      <c r="Q432" s="3"/>
      <c r="R432" s="3"/>
      <c r="S432" s="100"/>
    </row>
    <row r="433" spans="1:19" x14ac:dyDescent="0.4">
      <c r="A433" s="99" t="s">
        <v>746</v>
      </c>
      <c r="B433" s="2" t="s">
        <v>1484</v>
      </c>
      <c r="C433" s="35">
        <v>42589</v>
      </c>
      <c r="D433" s="3" t="s">
        <v>1537</v>
      </c>
      <c r="E433" s="15"/>
      <c r="F433" s="4">
        <v>1272000</v>
      </c>
      <c r="G433" s="27" t="s">
        <v>1214</v>
      </c>
      <c r="H433" s="122"/>
      <c r="I433" s="145"/>
      <c r="J433" s="100" t="s">
        <v>887</v>
      </c>
      <c r="K433" s="218"/>
      <c r="L433" s="3"/>
      <c r="M433" s="6"/>
      <c r="N433" s="3"/>
      <c r="O433" s="3"/>
      <c r="P433" s="3"/>
      <c r="Q433" s="3"/>
      <c r="R433" s="3"/>
      <c r="S433" s="100"/>
    </row>
    <row r="434" spans="1:19" x14ac:dyDescent="0.4">
      <c r="A434" s="99" t="s">
        <v>745</v>
      </c>
      <c r="B434" s="2" t="s">
        <v>1484</v>
      </c>
      <c r="C434" s="35">
        <v>42682</v>
      </c>
      <c r="D434" s="3" t="s">
        <v>1546</v>
      </c>
      <c r="E434" s="15"/>
      <c r="F434" s="4">
        <v>4750000</v>
      </c>
      <c r="G434" s="37" t="s">
        <v>1214</v>
      </c>
      <c r="H434" s="135">
        <v>99.8</v>
      </c>
      <c r="I434" s="139">
        <v>20</v>
      </c>
      <c r="J434" s="100" t="s">
        <v>319</v>
      </c>
      <c r="K434" s="218"/>
      <c r="L434" s="3"/>
      <c r="M434" s="6"/>
      <c r="N434" s="3"/>
      <c r="O434" s="3"/>
      <c r="P434" s="3"/>
      <c r="Q434" s="3"/>
      <c r="R434" s="3"/>
      <c r="S434" s="100"/>
    </row>
    <row r="435" spans="1:19" x14ac:dyDescent="0.4">
      <c r="A435" s="99" t="s">
        <v>737</v>
      </c>
      <c r="B435" s="2" t="s">
        <v>1484</v>
      </c>
      <c r="C435" s="35">
        <v>42649</v>
      </c>
      <c r="D435" s="3" t="s">
        <v>1565</v>
      </c>
      <c r="E435" s="15">
        <v>39550000</v>
      </c>
      <c r="F435" s="4">
        <v>39000000</v>
      </c>
      <c r="G435" s="30" t="s">
        <v>205</v>
      </c>
      <c r="H435" s="142"/>
      <c r="I435" s="139"/>
      <c r="J435" s="100" t="s">
        <v>496</v>
      </c>
      <c r="K435" s="218"/>
      <c r="L435" s="3"/>
      <c r="M435" s="6"/>
      <c r="N435" s="3"/>
      <c r="O435" s="3"/>
      <c r="P435" s="3"/>
      <c r="Q435" s="3"/>
      <c r="R435" s="3"/>
      <c r="S435" s="100"/>
    </row>
    <row r="436" spans="1:19" x14ac:dyDescent="0.4">
      <c r="A436" s="99" t="s">
        <v>782</v>
      </c>
      <c r="B436" s="2" t="s">
        <v>1484</v>
      </c>
      <c r="C436" s="35">
        <v>42725</v>
      </c>
      <c r="D436" s="3" t="s">
        <v>367</v>
      </c>
      <c r="E436" s="15"/>
      <c r="F436" s="4"/>
      <c r="G436" s="5"/>
      <c r="H436" s="139"/>
      <c r="I436" s="145"/>
      <c r="J436" s="100" t="s">
        <v>547</v>
      </c>
      <c r="K436" s="218"/>
      <c r="L436" s="3"/>
      <c r="M436" s="6"/>
      <c r="N436" s="3"/>
      <c r="O436" s="3"/>
      <c r="P436" s="3"/>
      <c r="Q436" s="3"/>
      <c r="R436" s="3"/>
      <c r="S436" s="100"/>
    </row>
    <row r="437" spans="1:19" x14ac:dyDescent="0.4">
      <c r="A437" s="99" t="s">
        <v>828</v>
      </c>
      <c r="B437" s="2" t="s">
        <v>1484</v>
      </c>
      <c r="C437" s="35">
        <v>42572</v>
      </c>
      <c r="D437" s="3" t="s">
        <v>321</v>
      </c>
      <c r="E437" s="15">
        <v>14970000</v>
      </c>
      <c r="F437" s="4">
        <v>13300000</v>
      </c>
      <c r="G437" s="27" t="s">
        <v>386</v>
      </c>
      <c r="H437" s="122">
        <v>146</v>
      </c>
      <c r="I437" s="139">
        <v>5</v>
      </c>
      <c r="J437" s="100" t="s">
        <v>496</v>
      </c>
      <c r="K437" s="218"/>
      <c r="L437" s="3"/>
      <c r="M437" s="6"/>
      <c r="N437" s="3"/>
      <c r="O437" s="3"/>
      <c r="P437" s="3"/>
      <c r="Q437" s="3"/>
      <c r="R437" s="3"/>
      <c r="S437" s="100"/>
    </row>
    <row r="438" spans="1:19" x14ac:dyDescent="0.4">
      <c r="A438" s="99" t="s">
        <v>832</v>
      </c>
      <c r="B438" s="2" t="s">
        <v>1484</v>
      </c>
      <c r="C438" s="35">
        <v>42872</v>
      </c>
      <c r="D438" s="3" t="s">
        <v>1580</v>
      </c>
      <c r="E438" s="15"/>
      <c r="F438" s="4"/>
      <c r="G438" s="27"/>
      <c r="H438" s="122"/>
      <c r="I438" s="139"/>
      <c r="J438" s="100" t="s">
        <v>744</v>
      </c>
      <c r="K438" s="218"/>
      <c r="L438" s="3"/>
      <c r="M438" s="6"/>
      <c r="N438" s="3"/>
      <c r="O438" s="3"/>
      <c r="P438" s="3"/>
      <c r="Q438" s="3"/>
      <c r="R438" s="3"/>
      <c r="S438" s="100"/>
    </row>
    <row r="439" spans="1:19" x14ac:dyDescent="0.4">
      <c r="A439" s="99" t="s">
        <v>370</v>
      </c>
      <c r="B439" s="2" t="s">
        <v>1451</v>
      </c>
      <c r="C439" s="35">
        <v>42702</v>
      </c>
      <c r="D439" s="3" t="s">
        <v>1619</v>
      </c>
      <c r="E439" s="15">
        <v>13120000</v>
      </c>
      <c r="F439" s="4">
        <v>10280000</v>
      </c>
      <c r="G439" s="37" t="s">
        <v>1214</v>
      </c>
      <c r="H439" s="135"/>
      <c r="I439" s="145"/>
      <c r="J439" s="100" t="s">
        <v>371</v>
      </c>
      <c r="K439" s="218"/>
      <c r="L439" s="3"/>
      <c r="M439" s="6"/>
      <c r="N439" s="3"/>
      <c r="O439" s="3"/>
      <c r="P439" s="3"/>
      <c r="Q439" s="3"/>
      <c r="R439" s="3"/>
      <c r="S439" s="100"/>
    </row>
    <row r="440" spans="1:19" ht="20.25" thickBot="1" x14ac:dyDescent="0.45">
      <c r="A440" s="185" t="s">
        <v>370</v>
      </c>
      <c r="B440" s="186" t="s">
        <v>1451</v>
      </c>
      <c r="C440" s="187">
        <v>42683</v>
      </c>
      <c r="D440" s="188" t="s">
        <v>1621</v>
      </c>
      <c r="E440" s="259">
        <v>8160000</v>
      </c>
      <c r="F440" s="189">
        <v>7900000</v>
      </c>
      <c r="G440" s="246" t="s">
        <v>1618</v>
      </c>
      <c r="H440" s="247"/>
      <c r="I440" s="248"/>
      <c r="J440" s="276" t="s">
        <v>371</v>
      </c>
      <c r="K440" s="218"/>
      <c r="L440" s="3"/>
      <c r="M440" s="6"/>
      <c r="N440" s="3"/>
      <c r="O440" s="3"/>
      <c r="P440" s="3"/>
      <c r="Q440" s="3"/>
      <c r="R440" s="3"/>
      <c r="S440" s="100"/>
    </row>
    <row r="441" spans="1:19" ht="20.25" thickTop="1" thickBot="1" x14ac:dyDescent="0.45">
      <c r="A441" s="330" t="s">
        <v>2040</v>
      </c>
      <c r="B441" s="701">
        <v>42</v>
      </c>
      <c r="C441" s="701"/>
      <c r="D441" s="702"/>
      <c r="E441" s="705">
        <f>SUM(F422:F426,E427,F428:F440)</f>
        <v>258901400</v>
      </c>
      <c r="F441" s="706"/>
      <c r="G441" s="398"/>
      <c r="H441" s="343">
        <f>SUM(H399:H440)</f>
        <v>1305.6499999999999</v>
      </c>
      <c r="I441" s="343">
        <f>SUM(I399:I440)</f>
        <v>83</v>
      </c>
      <c r="J441" s="397"/>
      <c r="K441" s="218"/>
      <c r="L441" s="3"/>
      <c r="M441" s="6"/>
      <c r="N441" s="3"/>
      <c r="O441" s="3"/>
      <c r="P441" s="3"/>
      <c r="Q441" s="3"/>
      <c r="R441" s="3"/>
      <c r="S441" s="100"/>
    </row>
    <row r="442" spans="1:19" ht="20.25" thickTop="1" x14ac:dyDescent="0.4">
      <c r="A442" s="114" t="s">
        <v>946</v>
      </c>
      <c r="B442" s="9" t="s">
        <v>1489</v>
      </c>
      <c r="C442" s="36">
        <v>41984</v>
      </c>
      <c r="D442" s="7" t="s">
        <v>1644</v>
      </c>
      <c r="E442" s="260"/>
      <c r="F442" s="10">
        <v>19750000</v>
      </c>
      <c r="G442" s="28" t="s">
        <v>1576</v>
      </c>
      <c r="H442" s="137"/>
      <c r="I442" s="146"/>
      <c r="J442" s="242" t="s">
        <v>371</v>
      </c>
      <c r="K442" s="218"/>
      <c r="L442" s="3"/>
      <c r="M442" s="6"/>
      <c r="N442" s="3"/>
      <c r="O442" s="3"/>
      <c r="P442" s="3"/>
      <c r="Q442" s="3"/>
      <c r="R442" s="3"/>
      <c r="S442" s="100"/>
    </row>
    <row r="443" spans="1:19" x14ac:dyDescent="0.4">
      <c r="A443" s="99" t="s">
        <v>952</v>
      </c>
      <c r="B443" s="2" t="s">
        <v>1489</v>
      </c>
      <c r="C443" s="35">
        <v>42328</v>
      </c>
      <c r="D443" s="3" t="s">
        <v>1664</v>
      </c>
      <c r="E443" s="15">
        <v>6955200</v>
      </c>
      <c r="F443" s="4">
        <v>3900000</v>
      </c>
      <c r="G443" s="27" t="s">
        <v>598</v>
      </c>
      <c r="H443" s="122"/>
      <c r="I443" s="145"/>
      <c r="J443" s="219" t="s">
        <v>49</v>
      </c>
      <c r="K443" s="218"/>
      <c r="L443" s="3"/>
      <c r="M443" s="6"/>
      <c r="N443" s="3"/>
      <c r="O443" s="3"/>
      <c r="P443" s="3"/>
      <c r="Q443" s="3"/>
      <c r="R443" s="3"/>
      <c r="S443" s="100"/>
    </row>
    <row r="444" spans="1:19" x14ac:dyDescent="0.4">
      <c r="A444" s="99" t="s">
        <v>792</v>
      </c>
      <c r="B444" s="2" t="s">
        <v>1489</v>
      </c>
      <c r="C444" s="35">
        <v>42403</v>
      </c>
      <c r="D444" s="3" t="s">
        <v>669</v>
      </c>
      <c r="E444" s="15">
        <v>1630000</v>
      </c>
      <c r="F444" s="14">
        <v>920000</v>
      </c>
      <c r="G444" s="27" t="s">
        <v>556</v>
      </c>
      <c r="H444" s="122"/>
      <c r="I444" s="139"/>
      <c r="J444" s="100" t="s">
        <v>489</v>
      </c>
      <c r="K444" s="218"/>
      <c r="L444" s="3"/>
      <c r="M444" s="6"/>
      <c r="N444" s="3"/>
      <c r="O444" s="3"/>
      <c r="P444" s="6"/>
      <c r="Q444" s="6"/>
      <c r="R444" s="3"/>
      <c r="S444" s="108"/>
    </row>
    <row r="445" spans="1:19" x14ac:dyDescent="0.4">
      <c r="A445" s="99" t="s">
        <v>802</v>
      </c>
      <c r="B445" s="2" t="s">
        <v>1489</v>
      </c>
      <c r="C445" s="35">
        <v>42562</v>
      </c>
      <c r="D445" s="3" t="s">
        <v>962</v>
      </c>
      <c r="E445" s="15">
        <v>3582000</v>
      </c>
      <c r="F445" s="4">
        <v>1960000</v>
      </c>
      <c r="G445" s="27" t="s">
        <v>516</v>
      </c>
      <c r="H445" s="122"/>
      <c r="I445" s="145"/>
      <c r="J445" s="100" t="s">
        <v>489</v>
      </c>
      <c r="K445" s="218"/>
      <c r="L445" s="3"/>
      <c r="M445" s="6"/>
      <c r="N445" s="3"/>
      <c r="O445" s="3"/>
      <c r="P445" s="3"/>
      <c r="Q445" s="3"/>
      <c r="R445" s="3"/>
      <c r="S445" s="100"/>
    </row>
    <row r="446" spans="1:19" x14ac:dyDescent="0.4">
      <c r="A446" s="99" t="s">
        <v>769</v>
      </c>
      <c r="B446" s="2" t="s">
        <v>1489</v>
      </c>
      <c r="C446" s="35">
        <v>42271</v>
      </c>
      <c r="D446" s="6" t="s">
        <v>1651</v>
      </c>
      <c r="E446" s="15"/>
      <c r="F446" s="4">
        <v>8630000</v>
      </c>
      <c r="G446" s="27" t="s">
        <v>386</v>
      </c>
      <c r="H446" s="139"/>
      <c r="I446" s="145"/>
      <c r="J446" s="100" t="s">
        <v>489</v>
      </c>
      <c r="K446" s="218"/>
      <c r="L446" s="3"/>
      <c r="M446" s="6"/>
      <c r="N446" s="3"/>
      <c r="O446" s="3"/>
      <c r="P446" s="3"/>
      <c r="Q446" s="3"/>
      <c r="R446" s="3"/>
      <c r="S446" s="100"/>
    </row>
    <row r="447" spans="1:19" x14ac:dyDescent="0.4">
      <c r="A447" s="99" t="s">
        <v>1738</v>
      </c>
      <c r="B447" s="2" t="s">
        <v>1489</v>
      </c>
      <c r="C447" s="35">
        <v>42209</v>
      </c>
      <c r="D447" s="3" t="s">
        <v>1740</v>
      </c>
      <c r="E447" s="15"/>
      <c r="F447" s="4">
        <v>19870000</v>
      </c>
      <c r="G447" s="27" t="s">
        <v>575</v>
      </c>
      <c r="H447" s="122"/>
      <c r="I447" s="145"/>
      <c r="J447" s="100" t="s">
        <v>887</v>
      </c>
      <c r="K447" s="218"/>
      <c r="L447" s="3"/>
      <c r="M447" s="6"/>
      <c r="N447" s="3"/>
      <c r="O447" s="3"/>
      <c r="P447" s="3"/>
      <c r="Q447" s="3"/>
      <c r="R447" s="3"/>
      <c r="S447" s="100"/>
    </row>
    <row r="448" spans="1:19" ht="37.5" x14ac:dyDescent="0.4">
      <c r="A448" s="99" t="s">
        <v>907</v>
      </c>
      <c r="B448" s="2" t="s">
        <v>1489</v>
      </c>
      <c r="C448" s="35">
        <v>42683</v>
      </c>
      <c r="D448" s="6" t="s">
        <v>1599</v>
      </c>
      <c r="E448" s="15">
        <v>8990000</v>
      </c>
      <c r="F448" s="4">
        <v>7192000</v>
      </c>
      <c r="G448" s="37" t="s">
        <v>546</v>
      </c>
      <c r="H448" s="135"/>
      <c r="I448" s="139"/>
      <c r="J448" s="100" t="s">
        <v>371</v>
      </c>
      <c r="K448" s="218"/>
      <c r="L448" s="3"/>
      <c r="M448" s="6"/>
      <c r="N448" s="3"/>
      <c r="O448" s="3"/>
      <c r="P448" s="3"/>
      <c r="Q448" s="3"/>
      <c r="R448" s="3"/>
      <c r="S448" s="100"/>
    </row>
    <row r="449" spans="1:19" ht="37.5" x14ac:dyDescent="0.4">
      <c r="A449" s="99" t="s">
        <v>907</v>
      </c>
      <c r="B449" s="2" t="s">
        <v>1489</v>
      </c>
      <c r="C449" s="35">
        <v>42360</v>
      </c>
      <c r="D449" s="6" t="s">
        <v>1603</v>
      </c>
      <c r="E449" s="15"/>
      <c r="F449" s="4"/>
      <c r="G449" s="37"/>
      <c r="H449" s="135"/>
      <c r="I449" s="139"/>
      <c r="J449" s="100" t="s">
        <v>496</v>
      </c>
      <c r="K449" s="218"/>
      <c r="L449" s="3"/>
      <c r="M449" s="6"/>
      <c r="N449" s="3"/>
      <c r="O449" s="3"/>
      <c r="P449" s="3"/>
      <c r="Q449" s="3"/>
      <c r="R449" s="3"/>
      <c r="S449" s="100"/>
    </row>
    <row r="450" spans="1:19" ht="37.5" x14ac:dyDescent="0.4">
      <c r="A450" s="99" t="s">
        <v>907</v>
      </c>
      <c r="B450" s="2" t="s">
        <v>1489</v>
      </c>
      <c r="C450" s="35">
        <v>42360</v>
      </c>
      <c r="D450" s="6" t="s">
        <v>1604</v>
      </c>
      <c r="E450" s="15"/>
      <c r="F450" s="4"/>
      <c r="G450" s="37"/>
      <c r="H450" s="135"/>
      <c r="I450" s="139"/>
      <c r="J450" s="100" t="s">
        <v>496</v>
      </c>
      <c r="K450" s="218"/>
      <c r="L450" s="3"/>
      <c r="M450" s="6"/>
      <c r="N450" s="3"/>
      <c r="O450" s="3"/>
      <c r="P450" s="3"/>
      <c r="Q450" s="3"/>
      <c r="R450" s="3"/>
      <c r="S450" s="100"/>
    </row>
    <row r="451" spans="1:19" x14ac:dyDescent="0.4">
      <c r="A451" s="99" t="s">
        <v>907</v>
      </c>
      <c r="B451" s="2" t="s">
        <v>1489</v>
      </c>
      <c r="C451" s="35">
        <v>42262</v>
      </c>
      <c r="D451" s="6" t="s">
        <v>1609</v>
      </c>
      <c r="E451" s="15">
        <v>2289000</v>
      </c>
      <c r="F451" s="4">
        <v>1840000</v>
      </c>
      <c r="G451" s="37" t="s">
        <v>1610</v>
      </c>
      <c r="H451" s="135"/>
      <c r="I451" s="139">
        <v>14</v>
      </c>
      <c r="J451" s="100" t="s">
        <v>496</v>
      </c>
      <c r="K451" s="218"/>
      <c r="L451" s="3"/>
      <c r="M451" s="6"/>
      <c r="N451" s="3"/>
      <c r="O451" s="3"/>
      <c r="P451" s="3"/>
      <c r="Q451" s="3"/>
      <c r="R451" s="3"/>
      <c r="S451" s="100"/>
    </row>
    <row r="452" spans="1:19" x14ac:dyDescent="0.4">
      <c r="A452" s="99" t="s">
        <v>907</v>
      </c>
      <c r="B452" s="2" t="s">
        <v>1489</v>
      </c>
      <c r="C452" s="35">
        <v>42234</v>
      </c>
      <c r="D452" s="6" t="s">
        <v>1605</v>
      </c>
      <c r="E452" s="15">
        <v>32122000</v>
      </c>
      <c r="F452" s="4">
        <v>26000000</v>
      </c>
      <c r="G452" s="37" t="s">
        <v>205</v>
      </c>
      <c r="H452" s="135">
        <v>310</v>
      </c>
      <c r="I452" s="139"/>
      <c r="J452" s="100" t="s">
        <v>496</v>
      </c>
      <c r="K452" s="218"/>
      <c r="L452" s="3"/>
      <c r="M452" s="6"/>
      <c r="N452" s="3"/>
      <c r="O452" s="3"/>
      <c r="P452" s="3"/>
      <c r="Q452" s="3"/>
      <c r="R452" s="3"/>
      <c r="S452" s="100"/>
    </row>
    <row r="453" spans="1:19" ht="37.5" x14ac:dyDescent="0.4">
      <c r="A453" s="99" t="s">
        <v>907</v>
      </c>
      <c r="B453" s="2" t="s">
        <v>1489</v>
      </c>
      <c r="C453" s="35">
        <v>42234</v>
      </c>
      <c r="D453" s="6" t="s">
        <v>1606</v>
      </c>
      <c r="E453" s="15">
        <v>2129100</v>
      </c>
      <c r="F453" s="4">
        <v>1750000</v>
      </c>
      <c r="G453" s="37" t="s">
        <v>205</v>
      </c>
      <c r="H453" s="135"/>
      <c r="I453" s="139"/>
      <c r="J453" s="100" t="s">
        <v>371</v>
      </c>
      <c r="K453" s="218"/>
      <c r="L453" s="3"/>
      <c r="M453" s="6"/>
      <c r="N453" s="3"/>
      <c r="O453" s="3"/>
      <c r="P453" s="3"/>
      <c r="Q453" s="3"/>
      <c r="R453" s="3"/>
      <c r="S453" s="100"/>
    </row>
    <row r="454" spans="1:19" x14ac:dyDescent="0.4">
      <c r="A454" s="99" t="s">
        <v>907</v>
      </c>
      <c r="B454" s="2" t="s">
        <v>1489</v>
      </c>
      <c r="C454" s="35">
        <v>42215</v>
      </c>
      <c r="D454" s="6" t="s">
        <v>2078</v>
      </c>
      <c r="E454" s="15">
        <v>2290000</v>
      </c>
      <c r="F454" s="4">
        <v>1838000</v>
      </c>
      <c r="G454" s="37" t="s">
        <v>205</v>
      </c>
      <c r="H454" s="135"/>
      <c r="I454" s="139"/>
      <c r="J454" s="100" t="s">
        <v>371</v>
      </c>
      <c r="K454" s="218"/>
      <c r="L454" s="3"/>
      <c r="M454" s="6"/>
      <c r="N454" s="3"/>
      <c r="O454" s="3"/>
      <c r="P454" s="3"/>
      <c r="Q454" s="3"/>
      <c r="R454" s="3"/>
      <c r="S454" s="100"/>
    </row>
    <row r="455" spans="1:19" x14ac:dyDescent="0.4">
      <c r="A455" s="99" t="s">
        <v>1753</v>
      </c>
      <c r="B455" s="2" t="s">
        <v>1489</v>
      </c>
      <c r="C455" s="35">
        <v>42335</v>
      </c>
      <c r="D455" s="3" t="s">
        <v>1755</v>
      </c>
      <c r="E455" s="15">
        <v>6920000</v>
      </c>
      <c r="F455" s="4">
        <v>5380000</v>
      </c>
      <c r="G455" s="37" t="s">
        <v>1756</v>
      </c>
      <c r="H455" s="135"/>
      <c r="I455" s="145"/>
      <c r="J455" s="100" t="s">
        <v>496</v>
      </c>
      <c r="K455" s="218"/>
      <c r="L455" s="3"/>
      <c r="M455" s="6"/>
      <c r="N455" s="3"/>
      <c r="O455" s="3"/>
      <c r="P455" s="3"/>
      <c r="Q455" s="3"/>
      <c r="R455" s="3"/>
      <c r="S455" s="100"/>
    </row>
    <row r="456" spans="1:19" x14ac:dyDescent="0.4">
      <c r="A456" s="99" t="s">
        <v>741</v>
      </c>
      <c r="B456" s="2" t="s">
        <v>1489</v>
      </c>
      <c r="C456" s="35">
        <v>42070</v>
      </c>
      <c r="D456" s="3" t="s">
        <v>1520</v>
      </c>
      <c r="E456" s="15">
        <v>7969500</v>
      </c>
      <c r="F456" s="4">
        <v>5159490</v>
      </c>
      <c r="G456" s="37" t="s">
        <v>518</v>
      </c>
      <c r="H456" s="135"/>
      <c r="I456" s="145"/>
      <c r="J456" s="100" t="s">
        <v>303</v>
      </c>
      <c r="K456" s="218"/>
      <c r="L456" s="3"/>
      <c r="M456" s="6"/>
      <c r="N456" s="3"/>
      <c r="O456" s="3"/>
      <c r="P456" s="3"/>
      <c r="Q456" s="3"/>
      <c r="R456" s="3"/>
      <c r="S456" s="100"/>
    </row>
    <row r="457" spans="1:19" x14ac:dyDescent="0.4">
      <c r="A457" s="99" t="s">
        <v>741</v>
      </c>
      <c r="B457" s="2" t="s">
        <v>1489</v>
      </c>
      <c r="C457" s="35">
        <v>42044</v>
      </c>
      <c r="D457" s="3" t="s">
        <v>1521</v>
      </c>
      <c r="E457" s="15">
        <v>249400000</v>
      </c>
      <c r="F457" s="4">
        <v>236000000</v>
      </c>
      <c r="G457" s="37" t="s">
        <v>875</v>
      </c>
      <c r="H457" s="135"/>
      <c r="I457" s="145"/>
      <c r="J457" s="100" t="s">
        <v>496</v>
      </c>
      <c r="K457" s="218"/>
      <c r="L457" s="3"/>
      <c r="M457" s="6"/>
      <c r="N457" s="3"/>
      <c r="O457" s="3"/>
      <c r="P457" s="3"/>
      <c r="Q457" s="3"/>
      <c r="R457" s="3"/>
      <c r="S457" s="100"/>
    </row>
    <row r="458" spans="1:19" x14ac:dyDescent="0.4">
      <c r="A458" s="99" t="s">
        <v>753</v>
      </c>
      <c r="B458" s="2" t="s">
        <v>1489</v>
      </c>
      <c r="C458" s="35">
        <v>42303</v>
      </c>
      <c r="D458" s="3" t="s">
        <v>669</v>
      </c>
      <c r="E458" s="15">
        <v>4707000</v>
      </c>
      <c r="F458" s="4">
        <v>3550000</v>
      </c>
      <c r="G458" s="27" t="s">
        <v>386</v>
      </c>
      <c r="H458" s="135"/>
      <c r="I458" s="145"/>
      <c r="J458" s="100" t="s">
        <v>482</v>
      </c>
      <c r="K458" s="218"/>
      <c r="L458" s="3"/>
      <c r="M458" s="6"/>
      <c r="N458" s="3"/>
      <c r="O458" s="3"/>
      <c r="P458" s="3"/>
      <c r="Q458" s="3"/>
      <c r="R458" s="3"/>
      <c r="S458" s="100"/>
    </row>
    <row r="459" spans="1:19" x14ac:dyDescent="0.4">
      <c r="A459" s="99" t="s">
        <v>1515</v>
      </c>
      <c r="B459" s="2" t="s">
        <v>1489</v>
      </c>
      <c r="C459" s="35">
        <v>42241</v>
      </c>
      <c r="D459" s="3" t="s">
        <v>930</v>
      </c>
      <c r="E459" s="15"/>
      <c r="F459" s="4">
        <v>18000000</v>
      </c>
      <c r="G459" s="27" t="s">
        <v>386</v>
      </c>
      <c r="H459" s="135">
        <v>292.89999999999998</v>
      </c>
      <c r="I459" s="139"/>
      <c r="J459" s="100" t="s">
        <v>496</v>
      </c>
      <c r="K459" s="218"/>
      <c r="L459" s="3"/>
      <c r="M459" s="6"/>
      <c r="N459" s="3"/>
      <c r="O459" s="3"/>
      <c r="P459" s="3"/>
      <c r="Q459" s="3"/>
      <c r="R459" s="3"/>
      <c r="S459" s="100"/>
    </row>
    <row r="460" spans="1:19" x14ac:dyDescent="0.4">
      <c r="A460" s="99" t="s">
        <v>590</v>
      </c>
      <c r="B460" s="2" t="s">
        <v>1489</v>
      </c>
      <c r="C460" s="35">
        <v>42352</v>
      </c>
      <c r="D460" s="3" t="s">
        <v>1490</v>
      </c>
      <c r="E460" s="15"/>
      <c r="F460" s="4">
        <v>4104000</v>
      </c>
      <c r="G460" s="27" t="s">
        <v>1478</v>
      </c>
      <c r="H460" s="122">
        <v>43.9</v>
      </c>
      <c r="I460" s="145">
        <v>4</v>
      </c>
      <c r="J460" s="100" t="s">
        <v>897</v>
      </c>
      <c r="K460" s="218"/>
      <c r="L460" s="3"/>
      <c r="M460" s="6"/>
      <c r="N460" s="3"/>
      <c r="O460" s="3"/>
      <c r="P460" s="3"/>
      <c r="Q460" s="3"/>
      <c r="R460" s="3"/>
      <c r="S460" s="100"/>
    </row>
    <row r="461" spans="1:19" x14ac:dyDescent="0.4">
      <c r="A461" s="99" t="s">
        <v>590</v>
      </c>
      <c r="B461" s="2" t="s">
        <v>1489</v>
      </c>
      <c r="C461" s="35">
        <v>42324</v>
      </c>
      <c r="D461" s="3" t="s">
        <v>1508</v>
      </c>
      <c r="E461" s="15"/>
      <c r="F461" s="4">
        <v>5994000</v>
      </c>
      <c r="G461" s="27" t="s">
        <v>1509</v>
      </c>
      <c r="H461" s="122"/>
      <c r="I461" s="145"/>
      <c r="J461" s="100" t="s">
        <v>897</v>
      </c>
      <c r="K461" s="218"/>
      <c r="L461" s="3"/>
      <c r="M461" s="6"/>
      <c r="N461" s="3"/>
      <c r="O461" s="3"/>
      <c r="P461" s="3"/>
      <c r="Q461" s="3"/>
      <c r="R461" s="3"/>
      <c r="S461" s="100"/>
    </row>
    <row r="462" spans="1:19" x14ac:dyDescent="0.4">
      <c r="A462" s="99" t="s">
        <v>590</v>
      </c>
      <c r="B462" s="2" t="s">
        <v>1489</v>
      </c>
      <c r="C462" s="35">
        <v>42262</v>
      </c>
      <c r="D462" s="3" t="s">
        <v>1491</v>
      </c>
      <c r="E462" s="15"/>
      <c r="F462" s="4">
        <v>93896712</v>
      </c>
      <c r="G462" s="27" t="s">
        <v>1486</v>
      </c>
      <c r="H462" s="122"/>
      <c r="I462" s="145"/>
      <c r="J462" s="100" t="s">
        <v>1483</v>
      </c>
      <c r="K462" s="218"/>
      <c r="L462" s="3"/>
      <c r="M462" s="6"/>
      <c r="N462" s="3"/>
      <c r="O462" s="3"/>
      <c r="P462" s="3"/>
      <c r="Q462" s="3"/>
      <c r="R462" s="3"/>
      <c r="S462" s="100"/>
    </row>
    <row r="463" spans="1:19" x14ac:dyDescent="0.4">
      <c r="A463" s="99" t="s">
        <v>590</v>
      </c>
      <c r="B463" s="2" t="s">
        <v>1489</v>
      </c>
      <c r="C463" s="35">
        <v>42201</v>
      </c>
      <c r="D463" s="3" t="s">
        <v>1492</v>
      </c>
      <c r="E463" s="15"/>
      <c r="F463" s="4">
        <v>1609200</v>
      </c>
      <c r="G463" s="27" t="s">
        <v>1486</v>
      </c>
      <c r="H463" s="122"/>
      <c r="I463" s="145">
        <v>18</v>
      </c>
      <c r="J463" s="100" t="s">
        <v>897</v>
      </c>
      <c r="K463" s="218"/>
      <c r="L463" s="3"/>
      <c r="M463" s="6"/>
      <c r="N463" s="3"/>
      <c r="O463" s="3"/>
      <c r="P463" s="3"/>
      <c r="Q463" s="3"/>
      <c r="R463" s="3"/>
      <c r="S463" s="100"/>
    </row>
    <row r="464" spans="1:19" x14ac:dyDescent="0.4">
      <c r="A464" s="99" t="s">
        <v>1774</v>
      </c>
      <c r="B464" s="2" t="s">
        <v>44</v>
      </c>
      <c r="C464" s="35">
        <v>42304</v>
      </c>
      <c r="D464" s="3" t="s">
        <v>217</v>
      </c>
      <c r="E464" s="15"/>
      <c r="F464" s="4">
        <v>4490000</v>
      </c>
      <c r="G464" s="27" t="s">
        <v>22</v>
      </c>
      <c r="H464" s="122"/>
      <c r="I464" s="145"/>
      <c r="J464" s="100" t="s">
        <v>49</v>
      </c>
      <c r="K464" s="218" t="s">
        <v>1311</v>
      </c>
      <c r="L464" s="3"/>
      <c r="M464" s="6"/>
      <c r="N464" s="3"/>
      <c r="O464" s="3"/>
      <c r="P464" s="3"/>
      <c r="Q464" s="3"/>
      <c r="R464" s="3"/>
      <c r="S464" s="100"/>
    </row>
    <row r="465" spans="1:19" x14ac:dyDescent="0.4">
      <c r="A465" s="99" t="s">
        <v>1704</v>
      </c>
      <c r="B465" s="2" t="s">
        <v>1489</v>
      </c>
      <c r="C465" s="35">
        <v>42348</v>
      </c>
      <c r="D465" s="3" t="s">
        <v>1714</v>
      </c>
      <c r="E465" s="15"/>
      <c r="F465" s="4">
        <v>680000</v>
      </c>
      <c r="G465" s="27" t="s">
        <v>875</v>
      </c>
      <c r="H465" s="122"/>
      <c r="I465" s="145"/>
      <c r="J465" s="100" t="s">
        <v>795</v>
      </c>
      <c r="K465" s="218"/>
      <c r="L465" s="3"/>
      <c r="M465" s="6"/>
      <c r="N465" s="3"/>
      <c r="O465" s="3"/>
      <c r="P465" s="3"/>
      <c r="Q465" s="3"/>
      <c r="R465" s="3"/>
      <c r="S465" s="100"/>
    </row>
    <row r="466" spans="1:19" x14ac:dyDescent="0.4">
      <c r="A466" s="99" t="s">
        <v>1704</v>
      </c>
      <c r="B466" s="2" t="s">
        <v>1489</v>
      </c>
      <c r="C466" s="35">
        <v>42317</v>
      </c>
      <c r="D466" s="3" t="s">
        <v>1715</v>
      </c>
      <c r="E466" s="15"/>
      <c r="F466" s="4">
        <v>7200000</v>
      </c>
      <c r="G466" s="27" t="s">
        <v>542</v>
      </c>
      <c r="H466" s="122"/>
      <c r="I466" s="145"/>
      <c r="J466" s="100" t="s">
        <v>887</v>
      </c>
      <c r="K466" s="218"/>
      <c r="L466" s="3"/>
      <c r="M466" s="6"/>
      <c r="N466" s="3"/>
      <c r="O466" s="3"/>
      <c r="P466" s="3"/>
      <c r="Q466" s="3"/>
      <c r="R466" s="3"/>
      <c r="S466" s="100"/>
    </row>
    <row r="467" spans="1:19" x14ac:dyDescent="0.4">
      <c r="A467" s="99" t="s">
        <v>1737</v>
      </c>
      <c r="B467" s="2" t="s">
        <v>1489</v>
      </c>
      <c r="C467" s="35"/>
      <c r="D467" s="3" t="s">
        <v>217</v>
      </c>
      <c r="E467" s="15"/>
      <c r="F467" s="4">
        <v>3450000</v>
      </c>
      <c r="G467" s="27" t="s">
        <v>55</v>
      </c>
      <c r="H467" s="122"/>
      <c r="I467" s="145">
        <v>20</v>
      </c>
      <c r="J467" s="100" t="s">
        <v>1308</v>
      </c>
      <c r="K467" s="218" t="s">
        <v>1309</v>
      </c>
      <c r="L467" s="3"/>
      <c r="M467" s="6"/>
      <c r="N467" s="3"/>
      <c r="O467" s="3"/>
      <c r="P467" s="3"/>
      <c r="Q467" s="3"/>
      <c r="R467" s="3"/>
      <c r="S467" s="100"/>
    </row>
    <row r="468" spans="1:19" x14ac:dyDescent="0.4">
      <c r="A468" s="99" t="s">
        <v>1779</v>
      </c>
      <c r="B468" s="2" t="s">
        <v>44</v>
      </c>
      <c r="C468" s="35"/>
      <c r="D468" s="3" t="s">
        <v>1310</v>
      </c>
      <c r="E468" s="15"/>
      <c r="F468" s="4">
        <v>881280</v>
      </c>
      <c r="G468" s="27" t="s">
        <v>57</v>
      </c>
      <c r="H468" s="122"/>
      <c r="I468" s="145"/>
      <c r="J468" s="100" t="s">
        <v>49</v>
      </c>
      <c r="K468" s="218"/>
      <c r="L468" s="3"/>
      <c r="M468" s="6"/>
      <c r="N468" s="3"/>
      <c r="O468" s="3"/>
      <c r="P468" s="3"/>
      <c r="Q468" s="3"/>
      <c r="R468" s="3"/>
      <c r="S468" s="100"/>
    </row>
    <row r="469" spans="1:19" x14ac:dyDescent="0.4">
      <c r="A469" s="99" t="s">
        <v>1767</v>
      </c>
      <c r="B469" s="2" t="s">
        <v>44</v>
      </c>
      <c r="C469" s="35">
        <v>42209</v>
      </c>
      <c r="D469" s="3" t="s">
        <v>1312</v>
      </c>
      <c r="E469" s="15"/>
      <c r="F469" s="4">
        <v>1760000</v>
      </c>
      <c r="G469" s="27" t="s">
        <v>1293</v>
      </c>
      <c r="H469" s="122"/>
      <c r="I469" s="145"/>
      <c r="J469" s="100" t="s">
        <v>1313</v>
      </c>
      <c r="K469" s="218"/>
      <c r="L469" s="3"/>
      <c r="M469" s="6"/>
      <c r="N469" s="3"/>
      <c r="O469" s="3"/>
      <c r="P469" s="3"/>
      <c r="Q469" s="3"/>
      <c r="R469" s="3"/>
      <c r="S469" s="100"/>
    </row>
    <row r="470" spans="1:19" x14ac:dyDescent="0.4">
      <c r="A470" s="99" t="s">
        <v>1208</v>
      </c>
      <c r="B470" s="2" t="s">
        <v>44</v>
      </c>
      <c r="C470" s="35">
        <v>42346</v>
      </c>
      <c r="D470" s="3" t="s">
        <v>217</v>
      </c>
      <c r="E470" s="15"/>
      <c r="F470" s="4">
        <v>1850000</v>
      </c>
      <c r="G470" s="27" t="s">
        <v>1294</v>
      </c>
      <c r="H470" s="122"/>
      <c r="I470" s="145"/>
      <c r="J470" s="100" t="s">
        <v>49</v>
      </c>
      <c r="K470" s="218"/>
      <c r="L470" s="3"/>
      <c r="M470" s="6"/>
      <c r="N470" s="3"/>
      <c r="O470" s="3"/>
      <c r="P470" s="3"/>
      <c r="Q470" s="3"/>
      <c r="R470" s="3"/>
      <c r="S470" s="100"/>
    </row>
    <row r="471" spans="1:19" ht="56.25" x14ac:dyDescent="0.4">
      <c r="A471" s="99" t="s">
        <v>820</v>
      </c>
      <c r="B471" s="2" t="s">
        <v>44</v>
      </c>
      <c r="C471" s="35">
        <v>42160</v>
      </c>
      <c r="D471" s="3" t="s">
        <v>217</v>
      </c>
      <c r="E471" s="15">
        <v>68040000</v>
      </c>
      <c r="F471" s="4">
        <v>66852000</v>
      </c>
      <c r="G471" s="27" t="s">
        <v>22</v>
      </c>
      <c r="H471" s="122">
        <v>490</v>
      </c>
      <c r="I471" s="139">
        <v>100</v>
      </c>
      <c r="J471" s="108" t="s">
        <v>1470</v>
      </c>
      <c r="K471" s="218" t="s">
        <v>1314</v>
      </c>
      <c r="L471" s="3"/>
      <c r="M471" s="6" t="s">
        <v>1315</v>
      </c>
      <c r="N471" s="3" t="s">
        <v>1316</v>
      </c>
      <c r="O471" s="3"/>
      <c r="P471" s="3"/>
      <c r="Q471" s="3" t="s">
        <v>1317</v>
      </c>
      <c r="R471" s="3"/>
      <c r="S471" s="100"/>
    </row>
    <row r="472" spans="1:19" x14ac:dyDescent="0.4">
      <c r="A472" s="99" t="s">
        <v>1737</v>
      </c>
      <c r="B472" s="2" t="s">
        <v>44</v>
      </c>
      <c r="C472" s="35">
        <v>42401</v>
      </c>
      <c r="D472" s="3" t="s">
        <v>217</v>
      </c>
      <c r="E472" s="15">
        <v>4275720</v>
      </c>
      <c r="F472" s="4">
        <v>900000</v>
      </c>
      <c r="G472" s="27" t="s">
        <v>1304</v>
      </c>
      <c r="H472" s="122"/>
      <c r="I472" s="145"/>
      <c r="J472" s="100" t="s">
        <v>49</v>
      </c>
      <c r="K472" s="218"/>
      <c r="L472" s="3"/>
      <c r="M472" s="6"/>
      <c r="N472" s="3"/>
      <c r="O472" s="3"/>
      <c r="P472" s="3"/>
      <c r="Q472" s="3"/>
      <c r="R472" s="3"/>
      <c r="S472" s="100"/>
    </row>
    <row r="473" spans="1:19" x14ac:dyDescent="0.4">
      <c r="A473" s="99" t="s">
        <v>749</v>
      </c>
      <c r="B473" s="2" t="s">
        <v>44</v>
      </c>
      <c r="C473" s="35">
        <v>42242</v>
      </c>
      <c r="D473" s="3" t="s">
        <v>217</v>
      </c>
      <c r="E473" s="15"/>
      <c r="F473" s="4">
        <v>4276800</v>
      </c>
      <c r="G473" s="27" t="s">
        <v>22</v>
      </c>
      <c r="H473" s="122"/>
      <c r="I473" s="145"/>
      <c r="J473" s="100" t="s">
        <v>49</v>
      </c>
      <c r="K473" s="218"/>
      <c r="L473" s="3"/>
      <c r="M473" s="6"/>
      <c r="N473" s="3"/>
      <c r="O473" s="3"/>
      <c r="P473" s="3"/>
      <c r="Q473" s="3"/>
      <c r="R473" s="3"/>
      <c r="S473" s="100"/>
    </row>
    <row r="474" spans="1:19" x14ac:dyDescent="0.4">
      <c r="A474" s="99" t="s">
        <v>1757</v>
      </c>
      <c r="B474" s="2" t="s">
        <v>44</v>
      </c>
      <c r="C474" s="35"/>
      <c r="D474" s="3" t="s">
        <v>1318</v>
      </c>
      <c r="E474" s="15"/>
      <c r="F474" s="4"/>
      <c r="G474" s="27"/>
      <c r="H474" s="122">
        <v>4.5819999999999999</v>
      </c>
      <c r="I474" s="139">
        <v>11</v>
      </c>
      <c r="J474" s="100"/>
      <c r="K474" s="218"/>
      <c r="L474" s="3"/>
      <c r="M474" s="6"/>
      <c r="N474" s="3"/>
      <c r="O474" s="3"/>
      <c r="P474" s="3"/>
      <c r="Q474" s="3"/>
      <c r="R474" s="3"/>
      <c r="S474" s="100"/>
    </row>
    <row r="475" spans="1:19" x14ac:dyDescent="0.4">
      <c r="A475" s="99" t="s">
        <v>924</v>
      </c>
      <c r="B475" s="2" t="s">
        <v>1489</v>
      </c>
      <c r="C475" s="35">
        <v>42611</v>
      </c>
      <c r="D475" s="3" t="s">
        <v>1534</v>
      </c>
      <c r="E475" s="15">
        <v>9853895</v>
      </c>
      <c r="F475" s="4">
        <v>7884000</v>
      </c>
      <c r="G475" s="27" t="s">
        <v>22</v>
      </c>
      <c r="H475" s="122"/>
      <c r="I475" s="145"/>
      <c r="J475" s="100" t="s">
        <v>191</v>
      </c>
      <c r="K475" s="218"/>
      <c r="L475" s="3"/>
      <c r="M475" s="6"/>
      <c r="N475" s="3"/>
      <c r="O475" s="3"/>
      <c r="P475" s="3"/>
      <c r="Q475" s="3"/>
      <c r="R475" s="3"/>
      <c r="S475" s="100"/>
    </row>
    <row r="476" spans="1:19" x14ac:dyDescent="0.4">
      <c r="A476" s="99" t="s">
        <v>745</v>
      </c>
      <c r="B476" s="2" t="s">
        <v>1489</v>
      </c>
      <c r="C476" s="35">
        <v>42312</v>
      </c>
      <c r="D476" s="3" t="s">
        <v>1547</v>
      </c>
      <c r="E476" s="15"/>
      <c r="F476" s="4">
        <v>7500000</v>
      </c>
      <c r="G476" s="29" t="s">
        <v>145</v>
      </c>
      <c r="H476" s="135">
        <v>58.25</v>
      </c>
      <c r="I476" s="139">
        <v>15</v>
      </c>
      <c r="J476" s="100" t="s">
        <v>490</v>
      </c>
      <c r="K476" s="218"/>
      <c r="L476" s="3"/>
      <c r="M476" s="6"/>
      <c r="N476" s="3"/>
      <c r="O476" s="3"/>
      <c r="P476" s="3"/>
      <c r="Q476" s="3"/>
      <c r="R476" s="3"/>
      <c r="S476" s="100"/>
    </row>
    <row r="477" spans="1:19" x14ac:dyDescent="0.4">
      <c r="A477" s="99" t="s">
        <v>745</v>
      </c>
      <c r="B477" s="2" t="s">
        <v>1489</v>
      </c>
      <c r="C477" s="35">
        <v>42283</v>
      </c>
      <c r="D477" s="3" t="s">
        <v>1548</v>
      </c>
      <c r="E477" s="15"/>
      <c r="F477" s="4"/>
      <c r="G477" s="37"/>
      <c r="H477" s="135">
        <v>61.08</v>
      </c>
      <c r="I477" s="139">
        <v>15</v>
      </c>
      <c r="J477" s="100" t="s">
        <v>490</v>
      </c>
      <c r="K477" s="218"/>
      <c r="L477" s="3"/>
      <c r="M477" s="6"/>
      <c r="N477" s="3"/>
      <c r="O477" s="3"/>
      <c r="P477" s="3"/>
      <c r="Q477" s="3"/>
      <c r="R477" s="3"/>
      <c r="S477" s="100"/>
    </row>
    <row r="478" spans="1:19" x14ac:dyDescent="0.4">
      <c r="A478" s="99" t="s">
        <v>745</v>
      </c>
      <c r="B478" s="2" t="s">
        <v>1489</v>
      </c>
      <c r="C478" s="35">
        <v>42283</v>
      </c>
      <c r="D478" s="3" t="s">
        <v>1549</v>
      </c>
      <c r="E478" s="15"/>
      <c r="F478" s="4">
        <v>7800000</v>
      </c>
      <c r="G478" s="37" t="s">
        <v>960</v>
      </c>
      <c r="H478" s="135">
        <v>59.43</v>
      </c>
      <c r="I478" s="139">
        <v>15</v>
      </c>
      <c r="J478" s="100" t="s">
        <v>490</v>
      </c>
      <c r="K478" s="218"/>
      <c r="L478" s="3"/>
      <c r="M478" s="6"/>
      <c r="N478" s="3"/>
      <c r="O478" s="3"/>
      <c r="P478" s="3"/>
      <c r="Q478" s="3"/>
      <c r="R478" s="3"/>
      <c r="S478" s="100"/>
    </row>
    <row r="479" spans="1:19" x14ac:dyDescent="0.4">
      <c r="A479" s="99" t="s">
        <v>745</v>
      </c>
      <c r="B479" s="2" t="s">
        <v>1489</v>
      </c>
      <c r="C479" s="35">
        <v>42408</v>
      </c>
      <c r="D479" s="3" t="s">
        <v>1553</v>
      </c>
      <c r="E479" s="15"/>
      <c r="F479" s="4">
        <v>2750000</v>
      </c>
      <c r="G479" s="37" t="s">
        <v>1554</v>
      </c>
      <c r="H479" s="135"/>
      <c r="I479" s="139"/>
      <c r="J479" s="100" t="s">
        <v>887</v>
      </c>
      <c r="K479" s="218"/>
      <c r="L479" s="3"/>
      <c r="M479" s="6"/>
      <c r="N479" s="3"/>
      <c r="O479" s="3"/>
      <c r="P479" s="3"/>
      <c r="Q479" s="3"/>
      <c r="R479" s="3"/>
      <c r="S479" s="100"/>
    </row>
    <row r="480" spans="1:19" ht="37.5" x14ac:dyDescent="0.4">
      <c r="A480" s="99" t="s">
        <v>737</v>
      </c>
      <c r="B480" s="2" t="s">
        <v>1489</v>
      </c>
      <c r="C480" s="35">
        <v>42264</v>
      </c>
      <c r="D480" s="6" t="s">
        <v>1566</v>
      </c>
      <c r="E480" s="15"/>
      <c r="F480" s="4">
        <v>18600000</v>
      </c>
      <c r="G480" s="30" t="s">
        <v>1214</v>
      </c>
      <c r="H480" s="142">
        <v>500</v>
      </c>
      <c r="I480" s="139">
        <v>50</v>
      </c>
      <c r="J480" s="100" t="s">
        <v>496</v>
      </c>
      <c r="K480" s="218"/>
      <c r="L480" s="3"/>
      <c r="M480" s="6"/>
      <c r="N480" s="3"/>
      <c r="O480" s="3"/>
      <c r="P480" s="3"/>
      <c r="Q480" s="3"/>
      <c r="R480" s="3"/>
      <c r="S480" s="100"/>
    </row>
    <row r="481" spans="1:19" x14ac:dyDescent="0.4">
      <c r="A481" s="99" t="s">
        <v>782</v>
      </c>
      <c r="B481" s="2" t="s">
        <v>1489</v>
      </c>
      <c r="C481" s="35">
        <v>42382</v>
      </c>
      <c r="D481" s="3" t="s">
        <v>367</v>
      </c>
      <c r="E481" s="15"/>
      <c r="F481" s="4"/>
      <c r="G481" s="27"/>
      <c r="H481" s="139"/>
      <c r="I481" s="145"/>
      <c r="J481" s="100" t="s">
        <v>547</v>
      </c>
      <c r="K481" s="218"/>
      <c r="L481" s="3"/>
      <c r="M481" s="6"/>
      <c r="N481" s="3"/>
      <c r="O481" s="3"/>
      <c r="P481" s="3"/>
      <c r="Q481" s="3"/>
      <c r="R481" s="3"/>
      <c r="S481" s="100"/>
    </row>
    <row r="482" spans="1:19" x14ac:dyDescent="0.4">
      <c r="A482" s="99" t="s">
        <v>828</v>
      </c>
      <c r="B482" s="2" t="s">
        <v>1489</v>
      </c>
      <c r="C482" s="35">
        <v>42278</v>
      </c>
      <c r="D482" s="3" t="s">
        <v>1574</v>
      </c>
      <c r="E482" s="15">
        <v>12910000</v>
      </c>
      <c r="F482" s="4">
        <v>11700000</v>
      </c>
      <c r="G482" s="27" t="s">
        <v>386</v>
      </c>
      <c r="H482" s="122">
        <v>138</v>
      </c>
      <c r="I482" s="139"/>
      <c r="J482" s="100" t="s">
        <v>496</v>
      </c>
      <c r="K482" s="218"/>
      <c r="L482" s="3"/>
      <c r="M482" s="6"/>
      <c r="N482" s="3"/>
      <c r="O482" s="3"/>
      <c r="P482" s="3"/>
      <c r="Q482" s="3"/>
      <c r="R482" s="3"/>
      <c r="S482" s="100"/>
    </row>
    <row r="483" spans="1:19" x14ac:dyDescent="0.4">
      <c r="A483" s="99" t="s">
        <v>370</v>
      </c>
      <c r="B483" s="2" t="s">
        <v>1489</v>
      </c>
      <c r="C483" s="35">
        <v>42354</v>
      </c>
      <c r="D483" s="3" t="s">
        <v>1622</v>
      </c>
      <c r="E483" s="15">
        <v>4120000</v>
      </c>
      <c r="F483" s="4">
        <v>3140000</v>
      </c>
      <c r="G483" s="37" t="s">
        <v>1214</v>
      </c>
      <c r="H483" s="135"/>
      <c r="I483" s="145"/>
      <c r="J483" s="100" t="s">
        <v>371</v>
      </c>
      <c r="K483" s="218"/>
      <c r="L483" s="3"/>
      <c r="M483" s="6"/>
      <c r="N483" s="3"/>
      <c r="O483" s="3"/>
      <c r="P483" s="3"/>
      <c r="Q483" s="3"/>
      <c r="R483" s="3"/>
      <c r="S483" s="100"/>
    </row>
    <row r="484" spans="1:19" x14ac:dyDescent="0.4">
      <c r="A484" s="99" t="s">
        <v>370</v>
      </c>
      <c r="B484" s="2" t="s">
        <v>1489</v>
      </c>
      <c r="C484" s="35">
        <v>42320</v>
      </c>
      <c r="D484" s="3" t="s">
        <v>1617</v>
      </c>
      <c r="E484" s="15">
        <v>7650000</v>
      </c>
      <c r="F484" s="4">
        <v>5770000</v>
      </c>
      <c r="G484" s="37" t="s">
        <v>1214</v>
      </c>
      <c r="H484" s="135"/>
      <c r="I484" s="145"/>
      <c r="J484" s="100" t="s">
        <v>371</v>
      </c>
      <c r="K484" s="218"/>
      <c r="L484" s="3"/>
      <c r="M484" s="6"/>
      <c r="N484" s="3"/>
      <c r="O484" s="3"/>
      <c r="P484" s="3"/>
      <c r="Q484" s="3"/>
      <c r="R484" s="3"/>
      <c r="S484" s="100"/>
    </row>
    <row r="485" spans="1:19" x14ac:dyDescent="0.4">
      <c r="A485" s="99" t="s">
        <v>370</v>
      </c>
      <c r="B485" s="2" t="s">
        <v>1489</v>
      </c>
      <c r="C485" s="35">
        <v>42293</v>
      </c>
      <c r="D485" s="3" t="s">
        <v>1623</v>
      </c>
      <c r="E485" s="15">
        <v>14710000</v>
      </c>
      <c r="F485" s="4">
        <v>11150000</v>
      </c>
      <c r="G485" s="37" t="s">
        <v>1214</v>
      </c>
      <c r="H485" s="135"/>
      <c r="I485" s="145"/>
      <c r="J485" s="100" t="s">
        <v>371</v>
      </c>
      <c r="K485" s="218"/>
      <c r="L485" s="3"/>
      <c r="M485" s="6"/>
      <c r="N485" s="3"/>
      <c r="O485" s="3"/>
      <c r="P485" s="3"/>
      <c r="Q485" s="3"/>
      <c r="R485" s="3"/>
      <c r="S485" s="100"/>
    </row>
    <row r="486" spans="1:19" x14ac:dyDescent="0.4">
      <c r="A486" s="99" t="s">
        <v>370</v>
      </c>
      <c r="B486" s="2" t="s">
        <v>1489</v>
      </c>
      <c r="C486" s="35">
        <v>42263</v>
      </c>
      <c r="D486" s="3" t="s">
        <v>1621</v>
      </c>
      <c r="E486" s="15">
        <v>14790000</v>
      </c>
      <c r="F486" s="4">
        <v>11560000</v>
      </c>
      <c r="G486" s="37" t="s">
        <v>1624</v>
      </c>
      <c r="H486" s="135"/>
      <c r="I486" s="145"/>
      <c r="J486" s="100" t="s">
        <v>371</v>
      </c>
      <c r="K486" s="218"/>
      <c r="L486" s="3"/>
      <c r="M486" s="6"/>
      <c r="N486" s="3"/>
      <c r="O486" s="3"/>
      <c r="P486" s="3"/>
      <c r="Q486" s="3"/>
      <c r="R486" s="3"/>
      <c r="S486" s="100"/>
    </row>
    <row r="487" spans="1:19" ht="20.25" thickBot="1" x14ac:dyDescent="0.45">
      <c r="A487" s="185" t="s">
        <v>370</v>
      </c>
      <c r="B487" s="186" t="s">
        <v>1489</v>
      </c>
      <c r="C487" s="187">
        <v>42262</v>
      </c>
      <c r="D487" s="188" t="s">
        <v>1621</v>
      </c>
      <c r="E487" s="259"/>
      <c r="F487" s="189"/>
      <c r="G487" s="246"/>
      <c r="H487" s="247"/>
      <c r="I487" s="248"/>
      <c r="J487" s="276" t="s">
        <v>371</v>
      </c>
      <c r="K487" s="218"/>
      <c r="L487" s="3"/>
      <c r="M487" s="6"/>
      <c r="N487" s="3"/>
      <c r="O487" s="3"/>
      <c r="P487" s="3"/>
      <c r="Q487" s="3"/>
      <c r="R487" s="3"/>
      <c r="S487" s="100"/>
    </row>
    <row r="488" spans="1:19" ht="20.25" thickTop="1" thickBot="1" x14ac:dyDescent="0.45">
      <c r="A488" s="330" t="s">
        <v>2040</v>
      </c>
      <c r="B488" s="701">
        <v>46</v>
      </c>
      <c r="C488" s="701"/>
      <c r="D488" s="702"/>
      <c r="E488" s="721">
        <f>SUM(F442:F487)</f>
        <v>647537482</v>
      </c>
      <c r="F488" s="722"/>
      <c r="G488" s="393"/>
      <c r="H488" s="343">
        <f>SUM(H442:H487)</f>
        <v>1958.1420000000001</v>
      </c>
      <c r="I488" s="343">
        <f>SUM(I442:I487)</f>
        <v>262</v>
      </c>
      <c r="J488" s="397"/>
      <c r="K488" s="218"/>
      <c r="L488" s="3"/>
      <c r="M488" s="6"/>
      <c r="N488" s="3"/>
      <c r="O488" s="3"/>
      <c r="P488" s="3"/>
      <c r="Q488" s="3"/>
      <c r="R488" s="3"/>
      <c r="S488" s="100"/>
    </row>
    <row r="489" spans="1:19" ht="20.25" thickTop="1" x14ac:dyDescent="0.4">
      <c r="A489" s="114" t="s">
        <v>952</v>
      </c>
      <c r="B489" s="9" t="s">
        <v>1493</v>
      </c>
      <c r="C489" s="36">
        <v>41901</v>
      </c>
      <c r="D489" s="7" t="s">
        <v>1665</v>
      </c>
      <c r="E489" s="260">
        <v>9806400</v>
      </c>
      <c r="F489" s="10">
        <v>7000000</v>
      </c>
      <c r="G489" s="28" t="s">
        <v>556</v>
      </c>
      <c r="H489" s="137"/>
      <c r="I489" s="152"/>
      <c r="J489" s="223" t="s">
        <v>49</v>
      </c>
      <c r="K489" s="218"/>
      <c r="L489" s="3"/>
      <c r="M489" s="6"/>
      <c r="N489" s="3"/>
      <c r="O489" s="3"/>
      <c r="P489" s="3"/>
      <c r="Q489" s="3"/>
      <c r="R489" s="3"/>
      <c r="S489" s="100"/>
    </row>
    <row r="490" spans="1:19" x14ac:dyDescent="0.4">
      <c r="A490" s="99" t="s">
        <v>743</v>
      </c>
      <c r="B490" s="2" t="s">
        <v>1493</v>
      </c>
      <c r="C490" s="35">
        <v>41807</v>
      </c>
      <c r="D490" s="3" t="s">
        <v>1688</v>
      </c>
      <c r="E490" s="15"/>
      <c r="F490" s="4">
        <v>4590000</v>
      </c>
      <c r="G490" s="27" t="s">
        <v>1689</v>
      </c>
      <c r="H490" s="122"/>
      <c r="I490" s="139"/>
      <c r="J490" s="100" t="s">
        <v>371</v>
      </c>
      <c r="K490" s="218"/>
      <c r="L490" s="3"/>
      <c r="M490" s="6"/>
      <c r="N490" s="3"/>
      <c r="O490" s="3"/>
      <c r="P490" s="3"/>
      <c r="Q490" s="3"/>
      <c r="R490" s="3"/>
      <c r="S490" s="100"/>
    </row>
    <row r="491" spans="1:19" x14ac:dyDescent="0.4">
      <c r="A491" s="99" t="s">
        <v>957</v>
      </c>
      <c r="B491" s="2" t="s">
        <v>1493</v>
      </c>
      <c r="C491" s="35">
        <v>41869</v>
      </c>
      <c r="D491" s="3" t="s">
        <v>0</v>
      </c>
      <c r="E491" s="15">
        <v>3220000</v>
      </c>
      <c r="F491" s="4">
        <v>2576000</v>
      </c>
      <c r="G491" s="27" t="s">
        <v>960</v>
      </c>
      <c r="H491" s="122">
        <v>20</v>
      </c>
      <c r="I491" s="139">
        <v>5</v>
      </c>
      <c r="J491" s="219" t="s">
        <v>49</v>
      </c>
      <c r="K491" s="218"/>
      <c r="L491" s="3"/>
      <c r="M491" s="6"/>
      <c r="N491" s="3"/>
      <c r="O491" s="3"/>
      <c r="P491" s="6"/>
      <c r="Q491" s="6"/>
      <c r="R491" s="3"/>
      <c r="S491" s="108"/>
    </row>
    <row r="492" spans="1:19" x14ac:dyDescent="0.4">
      <c r="A492" s="99" t="s">
        <v>1723</v>
      </c>
      <c r="B492" s="2" t="s">
        <v>1493</v>
      </c>
      <c r="C492" s="35">
        <v>41283</v>
      </c>
      <c r="D492" s="3" t="s">
        <v>1727</v>
      </c>
      <c r="E492" s="15">
        <v>4000000</v>
      </c>
      <c r="F492" s="4">
        <v>3970000</v>
      </c>
      <c r="G492" s="27" t="s">
        <v>960</v>
      </c>
      <c r="H492" s="122"/>
      <c r="I492" s="139"/>
      <c r="J492" s="100" t="s">
        <v>371</v>
      </c>
      <c r="K492" s="218"/>
      <c r="L492" s="40"/>
      <c r="M492" s="40"/>
      <c r="N492" s="3"/>
      <c r="O492" s="3"/>
      <c r="P492" s="40"/>
      <c r="Q492" s="40"/>
      <c r="R492" s="3"/>
      <c r="S492" s="101"/>
    </row>
    <row r="493" spans="1:19" x14ac:dyDescent="0.4">
      <c r="A493" s="99" t="s">
        <v>1732</v>
      </c>
      <c r="B493" s="2" t="s">
        <v>1493</v>
      </c>
      <c r="C493" s="35">
        <v>41956</v>
      </c>
      <c r="D493" s="3" t="s">
        <v>1733</v>
      </c>
      <c r="E493" s="15"/>
      <c r="F493" s="4">
        <v>2592000</v>
      </c>
      <c r="G493" s="27" t="s">
        <v>1620</v>
      </c>
      <c r="H493" s="122"/>
      <c r="I493" s="145"/>
      <c r="J493" s="100" t="s">
        <v>887</v>
      </c>
      <c r="K493" s="218"/>
      <c r="L493" s="3"/>
      <c r="M493" s="6"/>
      <c r="N493" s="3"/>
      <c r="O493" s="3"/>
      <c r="P493" s="3"/>
      <c r="Q493" s="3"/>
      <c r="R493" s="3"/>
      <c r="S493" s="100"/>
    </row>
    <row r="494" spans="1:19" x14ac:dyDescent="0.4">
      <c r="A494" s="99" t="s">
        <v>802</v>
      </c>
      <c r="B494" s="2" t="s">
        <v>1493</v>
      </c>
      <c r="C494" s="35">
        <v>42226</v>
      </c>
      <c r="D494" s="3" t="s">
        <v>962</v>
      </c>
      <c r="E494" s="15">
        <v>3212640</v>
      </c>
      <c r="F494" s="4">
        <v>1740000</v>
      </c>
      <c r="G494" s="27" t="s">
        <v>516</v>
      </c>
      <c r="H494" s="122"/>
      <c r="I494" s="145"/>
      <c r="J494" s="100" t="s">
        <v>489</v>
      </c>
      <c r="K494" s="218"/>
      <c r="L494" s="3"/>
      <c r="M494" s="6"/>
      <c r="N494" s="3"/>
      <c r="O494" s="3"/>
      <c r="P494" s="3"/>
      <c r="Q494" s="3"/>
      <c r="R494" s="3"/>
      <c r="S494" s="100"/>
    </row>
    <row r="495" spans="1:19" x14ac:dyDescent="0.4">
      <c r="A495" s="99" t="s">
        <v>769</v>
      </c>
      <c r="B495" s="2" t="s">
        <v>1493</v>
      </c>
      <c r="C495" s="35">
        <v>41893</v>
      </c>
      <c r="D495" s="6" t="s">
        <v>1652</v>
      </c>
      <c r="E495" s="15"/>
      <c r="F495" s="4">
        <v>9800000</v>
      </c>
      <c r="G495" s="27" t="s">
        <v>386</v>
      </c>
      <c r="H495" s="139"/>
      <c r="I495" s="145"/>
      <c r="J495" s="100" t="s">
        <v>489</v>
      </c>
      <c r="K495" s="218"/>
      <c r="L495" s="3"/>
      <c r="M495" s="6"/>
      <c r="N495" s="3"/>
      <c r="O495" s="3"/>
      <c r="P495" s="3"/>
      <c r="Q495" s="3"/>
      <c r="R495" s="3"/>
      <c r="S495" s="100"/>
    </row>
    <row r="496" spans="1:19" x14ac:dyDescent="0.4">
      <c r="A496" s="99" t="s">
        <v>907</v>
      </c>
      <c r="B496" s="2" t="s">
        <v>1493</v>
      </c>
      <c r="C496" s="35">
        <v>41849</v>
      </c>
      <c r="D496" s="6" t="s">
        <v>1607</v>
      </c>
      <c r="E496" s="15">
        <v>75534000</v>
      </c>
      <c r="F496" s="4">
        <v>61000000</v>
      </c>
      <c r="G496" s="37" t="s">
        <v>205</v>
      </c>
      <c r="H496" s="135">
        <v>900</v>
      </c>
      <c r="I496" s="139"/>
      <c r="J496" s="100" t="s">
        <v>496</v>
      </c>
      <c r="K496" s="218"/>
      <c r="L496" s="3"/>
      <c r="M496" s="6"/>
      <c r="N496" s="3"/>
      <c r="O496" s="3"/>
      <c r="P496" s="3"/>
      <c r="Q496" s="3"/>
      <c r="R496" s="3"/>
      <c r="S496" s="100"/>
    </row>
    <row r="497" spans="1:19" x14ac:dyDescent="0.4">
      <c r="A497" s="99" t="s">
        <v>741</v>
      </c>
      <c r="B497" s="2" t="s">
        <v>1493</v>
      </c>
      <c r="C497" s="35">
        <v>41680</v>
      </c>
      <c r="D497" s="3" t="s">
        <v>1522</v>
      </c>
      <c r="E497" s="15"/>
      <c r="F497" s="4">
        <v>225000000</v>
      </c>
      <c r="G497" s="37" t="s">
        <v>875</v>
      </c>
      <c r="H497" s="135"/>
      <c r="I497" s="145"/>
      <c r="J497" s="100" t="s">
        <v>496</v>
      </c>
      <c r="K497" s="218"/>
      <c r="L497" s="3"/>
      <c r="M497" s="6"/>
      <c r="N497" s="3"/>
      <c r="O497" s="3"/>
      <c r="P497" s="3"/>
      <c r="Q497" s="3"/>
      <c r="R497" s="3"/>
      <c r="S497" s="100"/>
    </row>
    <row r="498" spans="1:19" x14ac:dyDescent="0.4">
      <c r="A498" s="99" t="s">
        <v>1515</v>
      </c>
      <c r="B498" s="2" t="s">
        <v>1493</v>
      </c>
      <c r="C498" s="35">
        <v>41892</v>
      </c>
      <c r="D498" s="3" t="s">
        <v>1516</v>
      </c>
      <c r="E498" s="15"/>
      <c r="F498" s="4">
        <v>1620000</v>
      </c>
      <c r="G498" s="27" t="s">
        <v>386</v>
      </c>
      <c r="H498" s="135"/>
      <c r="I498" s="139"/>
      <c r="J498" s="100" t="s">
        <v>325</v>
      </c>
      <c r="K498" s="218"/>
      <c r="L498" s="3"/>
      <c r="M498" s="6"/>
      <c r="N498" s="3"/>
      <c r="O498" s="3"/>
      <c r="P498" s="3"/>
      <c r="Q498" s="3"/>
      <c r="R498" s="3"/>
      <c r="S498" s="100"/>
    </row>
    <row r="499" spans="1:19" x14ac:dyDescent="0.4">
      <c r="A499" s="99" t="s">
        <v>590</v>
      </c>
      <c r="B499" s="2" t="s">
        <v>1493</v>
      </c>
      <c r="C499" s="35">
        <v>41988</v>
      </c>
      <c r="D499" s="3" t="s">
        <v>1494</v>
      </c>
      <c r="E499" s="15"/>
      <c r="F499" s="4">
        <v>2894400</v>
      </c>
      <c r="G499" s="27" t="s">
        <v>1495</v>
      </c>
      <c r="H499" s="122">
        <v>19.8</v>
      </c>
      <c r="I499" s="145">
        <v>4</v>
      </c>
      <c r="J499" s="100" t="s">
        <v>897</v>
      </c>
      <c r="K499" s="218"/>
      <c r="L499" s="3"/>
      <c r="M499" s="6"/>
      <c r="N499" s="3"/>
      <c r="O499" s="3"/>
      <c r="P499" s="3"/>
      <c r="Q499" s="3"/>
      <c r="R499" s="3"/>
      <c r="S499" s="100"/>
    </row>
    <row r="500" spans="1:19" x14ac:dyDescent="0.4">
      <c r="A500" s="99" t="s">
        <v>590</v>
      </c>
      <c r="B500" s="2" t="s">
        <v>1493</v>
      </c>
      <c r="C500" s="35">
        <v>41947</v>
      </c>
      <c r="D500" s="3" t="s">
        <v>1496</v>
      </c>
      <c r="E500" s="15"/>
      <c r="F500" s="4">
        <v>99360000</v>
      </c>
      <c r="G500" s="27" t="s">
        <v>1486</v>
      </c>
      <c r="H500" s="122"/>
      <c r="I500" s="145"/>
      <c r="J500" s="100" t="s">
        <v>897</v>
      </c>
      <c r="K500" s="218"/>
      <c r="L500" s="3"/>
      <c r="M500" s="6"/>
      <c r="N500" s="3"/>
      <c r="O500" s="3"/>
      <c r="P500" s="3"/>
      <c r="Q500" s="3"/>
      <c r="R500" s="3"/>
      <c r="S500" s="100"/>
    </row>
    <row r="501" spans="1:19" x14ac:dyDescent="0.4">
      <c r="A501" s="99" t="s">
        <v>1704</v>
      </c>
      <c r="B501" s="2" t="s">
        <v>1493</v>
      </c>
      <c r="C501" s="35">
        <v>41970</v>
      </c>
      <c r="D501" s="3" t="s">
        <v>1716</v>
      </c>
      <c r="E501" s="15"/>
      <c r="F501" s="4">
        <v>689000</v>
      </c>
      <c r="G501" s="27" t="s">
        <v>875</v>
      </c>
      <c r="H501" s="122"/>
      <c r="I501" s="145"/>
      <c r="J501" s="100" t="s">
        <v>795</v>
      </c>
      <c r="K501" s="218"/>
      <c r="L501" s="3"/>
      <c r="M501" s="6"/>
      <c r="N501" s="3"/>
      <c r="O501" s="3"/>
      <c r="P501" s="3"/>
      <c r="Q501" s="3"/>
      <c r="R501" s="3"/>
      <c r="S501" s="100"/>
    </row>
    <row r="502" spans="1:19" x14ac:dyDescent="0.4">
      <c r="A502" s="99" t="s">
        <v>1704</v>
      </c>
      <c r="B502" s="2" t="s">
        <v>1493</v>
      </c>
      <c r="C502" s="35">
        <v>41935</v>
      </c>
      <c r="D502" s="3" t="s">
        <v>1717</v>
      </c>
      <c r="E502" s="15"/>
      <c r="F502" s="4">
        <v>8000000</v>
      </c>
      <c r="G502" s="27" t="s">
        <v>951</v>
      </c>
      <c r="H502" s="122"/>
      <c r="I502" s="145"/>
      <c r="J502" s="100" t="s">
        <v>887</v>
      </c>
      <c r="K502" s="218"/>
      <c r="L502" s="3"/>
      <c r="M502" s="6"/>
      <c r="N502" s="3"/>
      <c r="O502" s="3"/>
      <c r="P502" s="3"/>
      <c r="Q502" s="3"/>
      <c r="R502" s="3"/>
      <c r="S502" s="100"/>
    </row>
    <row r="503" spans="1:19" x14ac:dyDescent="0.4">
      <c r="A503" s="99" t="s">
        <v>1777</v>
      </c>
      <c r="B503" s="2" t="s">
        <v>33</v>
      </c>
      <c r="C503" s="35"/>
      <c r="D503" s="3" t="s">
        <v>215</v>
      </c>
      <c r="E503" s="15">
        <v>11881080</v>
      </c>
      <c r="F503" s="4">
        <v>8067600</v>
      </c>
      <c r="G503" s="27" t="s">
        <v>57</v>
      </c>
      <c r="H503" s="122"/>
      <c r="I503" s="145"/>
      <c r="J503" s="100" t="s">
        <v>1282</v>
      </c>
      <c r="K503" s="218"/>
      <c r="L503" s="3"/>
      <c r="M503" s="6"/>
      <c r="N503" s="3"/>
      <c r="O503" s="3"/>
      <c r="P503" s="3"/>
      <c r="Q503" s="3"/>
      <c r="R503" s="3"/>
      <c r="S503" s="100"/>
    </row>
    <row r="504" spans="1:19" x14ac:dyDescent="0.4">
      <c r="A504" s="99" t="s">
        <v>798</v>
      </c>
      <c r="B504" s="2" t="s">
        <v>33</v>
      </c>
      <c r="C504" s="35">
        <v>41789</v>
      </c>
      <c r="D504" s="3" t="s">
        <v>1721</v>
      </c>
      <c r="E504" s="15"/>
      <c r="F504" s="4">
        <v>35670000</v>
      </c>
      <c r="G504" s="27" t="s">
        <v>57</v>
      </c>
      <c r="H504" s="122"/>
      <c r="I504" s="145"/>
      <c r="J504" s="100" t="s">
        <v>1276</v>
      </c>
      <c r="K504" s="218"/>
      <c r="L504" s="3"/>
      <c r="M504" s="6"/>
      <c r="N504" s="3"/>
      <c r="O504" s="3"/>
      <c r="P504" s="3"/>
      <c r="Q504" s="3"/>
      <c r="R504" s="3"/>
      <c r="S504" s="100"/>
    </row>
    <row r="505" spans="1:19" x14ac:dyDescent="0.4">
      <c r="A505" s="99" t="s">
        <v>1767</v>
      </c>
      <c r="B505" s="2" t="s">
        <v>33</v>
      </c>
      <c r="C505" s="35">
        <v>41852</v>
      </c>
      <c r="D505" s="3" t="s">
        <v>1108</v>
      </c>
      <c r="E505" s="15"/>
      <c r="F505" s="4">
        <v>980000</v>
      </c>
      <c r="G505" s="27" t="s">
        <v>1293</v>
      </c>
      <c r="H505" s="122"/>
      <c r="I505" s="145"/>
      <c r="J505" s="100" t="s">
        <v>1313</v>
      </c>
      <c r="K505" s="218"/>
      <c r="L505" s="3"/>
      <c r="M505" s="6"/>
      <c r="N505" s="3"/>
      <c r="O505" s="3"/>
      <c r="P505" s="3"/>
      <c r="Q505" s="3"/>
      <c r="R505" s="3"/>
      <c r="S505" s="100"/>
    </row>
    <row r="506" spans="1:19" x14ac:dyDescent="0.4">
      <c r="A506" s="99" t="s">
        <v>1770</v>
      </c>
      <c r="B506" s="2" t="s">
        <v>33</v>
      </c>
      <c r="C506" s="35"/>
      <c r="D506" s="3" t="s">
        <v>1319</v>
      </c>
      <c r="E506" s="15"/>
      <c r="F506" s="4">
        <v>5100000</v>
      </c>
      <c r="G506" s="27" t="s">
        <v>22</v>
      </c>
      <c r="H506" s="122"/>
      <c r="I506" s="145"/>
      <c r="J506" s="100" t="s">
        <v>1276</v>
      </c>
      <c r="K506" s="218"/>
      <c r="L506" s="3"/>
      <c r="M506" s="6"/>
      <c r="N506" s="3"/>
      <c r="O506" s="3"/>
      <c r="P506" s="3"/>
      <c r="Q506" s="3"/>
      <c r="R506" s="3"/>
      <c r="S506" s="100"/>
    </row>
    <row r="507" spans="1:19" x14ac:dyDescent="0.4">
      <c r="A507" s="99" t="s">
        <v>1737</v>
      </c>
      <c r="B507" s="2" t="s">
        <v>33</v>
      </c>
      <c r="C507" s="35">
        <v>41883</v>
      </c>
      <c r="D507" s="3" t="s">
        <v>217</v>
      </c>
      <c r="E507" s="15">
        <v>19148400</v>
      </c>
      <c r="F507" s="4">
        <v>7700000</v>
      </c>
      <c r="G507" s="27" t="s">
        <v>1304</v>
      </c>
      <c r="H507" s="122"/>
      <c r="I507" s="145"/>
      <c r="J507" s="100" t="s">
        <v>49</v>
      </c>
      <c r="K507" s="218"/>
      <c r="L507" s="3"/>
      <c r="M507" s="6"/>
      <c r="N507" s="3"/>
      <c r="O507" s="3"/>
      <c r="P507" s="3"/>
      <c r="Q507" s="3"/>
      <c r="R507" s="3"/>
      <c r="S507" s="100"/>
    </row>
    <row r="508" spans="1:19" x14ac:dyDescent="0.4">
      <c r="A508" s="99" t="s">
        <v>1737</v>
      </c>
      <c r="B508" s="2" t="s">
        <v>33</v>
      </c>
      <c r="C508" s="35">
        <v>41944</v>
      </c>
      <c r="D508" s="3" t="s">
        <v>217</v>
      </c>
      <c r="E508" s="15">
        <v>11088360</v>
      </c>
      <c r="F508" s="4">
        <v>4880000</v>
      </c>
      <c r="G508" s="27" t="s">
        <v>22</v>
      </c>
      <c r="H508" s="122"/>
      <c r="I508" s="145"/>
      <c r="J508" s="100" t="s">
        <v>49</v>
      </c>
      <c r="K508" s="218"/>
      <c r="L508" s="3"/>
      <c r="M508" s="6"/>
      <c r="N508" s="3"/>
      <c r="O508" s="3"/>
      <c r="P508" s="3"/>
      <c r="Q508" s="3"/>
      <c r="R508" s="3"/>
      <c r="S508" s="100"/>
    </row>
    <row r="509" spans="1:19" x14ac:dyDescent="0.4">
      <c r="A509" s="99" t="s">
        <v>1772</v>
      </c>
      <c r="B509" s="2" t="s">
        <v>33</v>
      </c>
      <c r="C509" s="35"/>
      <c r="D509" s="3" t="s">
        <v>1320</v>
      </c>
      <c r="E509" s="15"/>
      <c r="F509" s="4"/>
      <c r="G509" s="27" t="s">
        <v>22</v>
      </c>
      <c r="H509" s="122"/>
      <c r="I509" s="145"/>
      <c r="J509" s="100" t="s">
        <v>1471</v>
      </c>
      <c r="K509" s="218"/>
      <c r="L509" s="3"/>
      <c r="M509" s="6"/>
      <c r="N509" s="3"/>
      <c r="O509" s="3"/>
      <c r="P509" s="3"/>
      <c r="Q509" s="3"/>
      <c r="R509" s="3"/>
      <c r="S509" s="100"/>
    </row>
    <row r="510" spans="1:19" x14ac:dyDescent="0.4">
      <c r="A510" s="99" t="s">
        <v>796</v>
      </c>
      <c r="B510" s="2" t="s">
        <v>33</v>
      </c>
      <c r="C510" s="35">
        <v>42031</v>
      </c>
      <c r="D510" s="3" t="s">
        <v>217</v>
      </c>
      <c r="E510" s="15"/>
      <c r="F510" s="4">
        <v>1185000</v>
      </c>
      <c r="G510" s="27" t="s">
        <v>22</v>
      </c>
      <c r="H510" s="122"/>
      <c r="I510" s="145"/>
      <c r="J510" s="100" t="s">
        <v>49</v>
      </c>
      <c r="K510" s="218" t="s">
        <v>1321</v>
      </c>
      <c r="L510" s="3"/>
      <c r="M510" s="6"/>
      <c r="N510" s="3"/>
      <c r="O510" s="3"/>
      <c r="P510" s="3"/>
      <c r="Q510" s="3"/>
      <c r="R510" s="3"/>
      <c r="S510" s="100"/>
    </row>
    <row r="511" spans="1:19" x14ac:dyDescent="0.4">
      <c r="A511" s="99" t="s">
        <v>1757</v>
      </c>
      <c r="B511" s="2" t="s">
        <v>33</v>
      </c>
      <c r="C511" s="35"/>
      <c r="D511" s="3" t="s">
        <v>1318</v>
      </c>
      <c r="E511" s="15"/>
      <c r="F511" s="4"/>
      <c r="G511" s="27"/>
      <c r="H511" s="122">
        <v>2.7869999999999999</v>
      </c>
      <c r="I511" s="139">
        <v>7</v>
      </c>
      <c r="J511" s="100"/>
      <c r="K511" s="218"/>
      <c r="L511" s="3"/>
      <c r="M511" s="6"/>
      <c r="N511" s="3"/>
      <c r="O511" s="3"/>
      <c r="P511" s="3"/>
      <c r="Q511" s="3"/>
      <c r="R511" s="3"/>
      <c r="S511" s="100"/>
    </row>
    <row r="512" spans="1:19" x14ac:dyDescent="0.4">
      <c r="A512" s="99" t="s">
        <v>745</v>
      </c>
      <c r="B512" s="2" t="s">
        <v>1493</v>
      </c>
      <c r="C512" s="35">
        <v>42034</v>
      </c>
      <c r="D512" s="3" t="s">
        <v>1550</v>
      </c>
      <c r="E512" s="15"/>
      <c r="F512" s="4">
        <v>2376000</v>
      </c>
      <c r="G512" s="37" t="s">
        <v>1214</v>
      </c>
      <c r="H512" s="135"/>
      <c r="I512" s="139"/>
      <c r="J512" s="100" t="s">
        <v>490</v>
      </c>
      <c r="K512" s="218"/>
      <c r="L512" s="3"/>
      <c r="M512" s="6"/>
      <c r="N512" s="3"/>
      <c r="O512" s="3"/>
      <c r="P512" s="3"/>
      <c r="Q512" s="3"/>
      <c r="R512" s="3"/>
      <c r="S512" s="100"/>
    </row>
    <row r="513" spans="1:19" x14ac:dyDescent="0.4">
      <c r="A513" s="99" t="s">
        <v>745</v>
      </c>
      <c r="B513" s="2" t="s">
        <v>1493</v>
      </c>
      <c r="C513" s="35">
        <v>42034</v>
      </c>
      <c r="D513" s="3" t="s">
        <v>1550</v>
      </c>
      <c r="E513" s="15"/>
      <c r="F513" s="4">
        <v>2376000</v>
      </c>
      <c r="G513" s="37" t="s">
        <v>1214</v>
      </c>
      <c r="H513" s="135"/>
      <c r="I513" s="139"/>
      <c r="J513" s="100" t="s">
        <v>490</v>
      </c>
      <c r="K513" s="218"/>
      <c r="L513" s="3"/>
      <c r="M513" s="6"/>
      <c r="N513" s="3"/>
      <c r="O513" s="3"/>
      <c r="P513" s="3"/>
      <c r="Q513" s="3"/>
      <c r="R513" s="3"/>
      <c r="S513" s="100"/>
    </row>
    <row r="514" spans="1:19" x14ac:dyDescent="0.4">
      <c r="A514" s="99" t="s">
        <v>745</v>
      </c>
      <c r="B514" s="2" t="s">
        <v>1493</v>
      </c>
      <c r="C514" s="35">
        <v>41920</v>
      </c>
      <c r="D514" s="3" t="s">
        <v>1551</v>
      </c>
      <c r="E514" s="15"/>
      <c r="F514" s="4">
        <v>2200000</v>
      </c>
      <c r="G514" s="37" t="s">
        <v>1214</v>
      </c>
      <c r="H514" s="135">
        <v>21.2</v>
      </c>
      <c r="I514" s="139">
        <v>4</v>
      </c>
      <c r="J514" s="100" t="s">
        <v>490</v>
      </c>
      <c r="K514" s="218"/>
      <c r="L514" s="3"/>
      <c r="M514" s="6"/>
      <c r="N514" s="3"/>
      <c r="O514" s="3"/>
      <c r="P514" s="3"/>
      <c r="Q514" s="3"/>
      <c r="R514" s="3"/>
      <c r="S514" s="100"/>
    </row>
    <row r="515" spans="1:19" x14ac:dyDescent="0.4">
      <c r="A515" s="99" t="s">
        <v>745</v>
      </c>
      <c r="B515" s="2" t="s">
        <v>1493</v>
      </c>
      <c r="C515" s="35">
        <v>42034</v>
      </c>
      <c r="D515" s="3" t="s">
        <v>1552</v>
      </c>
      <c r="E515" s="15"/>
      <c r="F515" s="4">
        <v>3600000</v>
      </c>
      <c r="G515" s="29" t="s">
        <v>145</v>
      </c>
      <c r="H515" s="135">
        <v>34.1</v>
      </c>
      <c r="I515" s="139">
        <v>5</v>
      </c>
      <c r="J515" s="100" t="s">
        <v>490</v>
      </c>
      <c r="K515" s="218"/>
      <c r="L515" s="3"/>
      <c r="M515" s="6"/>
      <c r="N515" s="3"/>
      <c r="O515" s="3"/>
      <c r="P515" s="3"/>
      <c r="Q515" s="3"/>
      <c r="R515" s="3"/>
      <c r="S515" s="100"/>
    </row>
    <row r="516" spans="1:19" ht="37.5" x14ac:dyDescent="0.4">
      <c r="A516" s="99" t="s">
        <v>737</v>
      </c>
      <c r="B516" s="2" t="s">
        <v>1493</v>
      </c>
      <c r="C516" s="35">
        <v>41813</v>
      </c>
      <c r="D516" s="6" t="s">
        <v>1567</v>
      </c>
      <c r="E516" s="15">
        <v>24680000</v>
      </c>
      <c r="F516" s="4">
        <v>19400000</v>
      </c>
      <c r="G516" s="30" t="s">
        <v>205</v>
      </c>
      <c r="H516" s="142">
        <v>300</v>
      </c>
      <c r="I516" s="139">
        <v>50</v>
      </c>
      <c r="J516" s="100" t="s">
        <v>496</v>
      </c>
      <c r="K516" s="218"/>
      <c r="L516" s="3"/>
      <c r="M516" s="6"/>
      <c r="N516" s="3"/>
      <c r="O516" s="3"/>
      <c r="P516" s="3"/>
      <c r="Q516" s="3"/>
      <c r="R516" s="3"/>
      <c r="S516" s="100"/>
    </row>
    <row r="517" spans="1:19" x14ac:dyDescent="0.4">
      <c r="A517" s="99" t="s">
        <v>782</v>
      </c>
      <c r="B517" s="2" t="s">
        <v>1493</v>
      </c>
      <c r="C517" s="35">
        <v>42018</v>
      </c>
      <c r="D517" s="3" t="s">
        <v>367</v>
      </c>
      <c r="E517" s="15">
        <v>921000</v>
      </c>
      <c r="F517" s="4">
        <v>870000</v>
      </c>
      <c r="G517" s="27" t="s">
        <v>637</v>
      </c>
      <c r="H517" s="139"/>
      <c r="I517" s="145"/>
      <c r="J517" s="100" t="s">
        <v>887</v>
      </c>
      <c r="K517" s="218"/>
      <c r="L517" s="3"/>
      <c r="M517" s="6"/>
      <c r="N517" s="3"/>
      <c r="O517" s="3"/>
      <c r="P517" s="3"/>
      <c r="Q517" s="3"/>
      <c r="R517" s="3"/>
      <c r="S517" s="100"/>
    </row>
    <row r="518" spans="1:19" x14ac:dyDescent="0.4">
      <c r="A518" s="99" t="s">
        <v>370</v>
      </c>
      <c r="B518" s="2" t="s">
        <v>1493</v>
      </c>
      <c r="C518" s="35">
        <v>41935</v>
      </c>
      <c r="D518" s="3" t="s">
        <v>1625</v>
      </c>
      <c r="E518" s="15">
        <v>2570000</v>
      </c>
      <c r="F518" s="4">
        <v>2220000</v>
      </c>
      <c r="G518" s="37" t="s">
        <v>875</v>
      </c>
      <c r="H518" s="135"/>
      <c r="I518" s="145"/>
      <c r="J518" s="100" t="s">
        <v>371</v>
      </c>
      <c r="K518" s="218"/>
      <c r="L518" s="3"/>
      <c r="M518" s="6"/>
      <c r="N518" s="3"/>
      <c r="O518" s="3"/>
      <c r="P518" s="3"/>
      <c r="Q518" s="3"/>
      <c r="R518" s="3"/>
      <c r="S518" s="100"/>
    </row>
    <row r="519" spans="1:19" x14ac:dyDescent="0.4">
      <c r="A519" s="99" t="s">
        <v>370</v>
      </c>
      <c r="B519" s="127" t="s">
        <v>1493</v>
      </c>
      <c r="C519" s="128">
        <v>41913</v>
      </c>
      <c r="D519" s="3" t="s">
        <v>1626</v>
      </c>
      <c r="E519" s="514">
        <v>3520000</v>
      </c>
      <c r="F519" s="130">
        <v>3400000</v>
      </c>
      <c r="G519" s="131" t="s">
        <v>1618</v>
      </c>
      <c r="H519" s="136"/>
      <c r="I519" s="167"/>
      <c r="J519" s="169" t="s">
        <v>371</v>
      </c>
      <c r="K519" s="243"/>
      <c r="L519" s="129"/>
      <c r="M519" s="168"/>
      <c r="N519" s="129"/>
      <c r="O519" s="129"/>
      <c r="P519" s="129"/>
      <c r="Q519" s="129"/>
      <c r="R519" s="129"/>
      <c r="S519" s="169"/>
    </row>
    <row r="520" spans="1:19" x14ac:dyDescent="0.4">
      <c r="A520" s="99" t="s">
        <v>370</v>
      </c>
      <c r="B520" s="127" t="s">
        <v>1493</v>
      </c>
      <c r="C520" s="128">
        <v>41898</v>
      </c>
      <c r="D520" s="129" t="s">
        <v>1627</v>
      </c>
      <c r="E520" s="514">
        <v>1490000</v>
      </c>
      <c r="F520" s="130">
        <v>1400000</v>
      </c>
      <c r="G520" s="131" t="s">
        <v>1628</v>
      </c>
      <c r="H520" s="136"/>
      <c r="I520" s="167"/>
      <c r="J520" s="169" t="s">
        <v>371</v>
      </c>
      <c r="K520" s="243"/>
      <c r="L520" s="129"/>
      <c r="M520" s="168"/>
      <c r="N520" s="129"/>
      <c r="O520" s="129"/>
      <c r="P520" s="129"/>
      <c r="Q520" s="129"/>
      <c r="R520" s="129"/>
      <c r="S520" s="169"/>
    </row>
    <row r="521" spans="1:19" x14ac:dyDescent="0.4">
      <c r="A521" s="99" t="s">
        <v>370</v>
      </c>
      <c r="B521" s="127" t="s">
        <v>1493</v>
      </c>
      <c r="C521" s="128">
        <v>41894</v>
      </c>
      <c r="D521" s="129" t="s">
        <v>1629</v>
      </c>
      <c r="E521" s="514">
        <v>63600000</v>
      </c>
      <c r="F521" s="130">
        <v>5100000</v>
      </c>
      <c r="G521" s="131" t="s">
        <v>875</v>
      </c>
      <c r="H521" s="136"/>
      <c r="I521" s="167"/>
      <c r="J521" s="169" t="s">
        <v>371</v>
      </c>
      <c r="K521" s="243"/>
      <c r="L521" s="129"/>
      <c r="M521" s="168"/>
      <c r="N521" s="129"/>
      <c r="O521" s="129"/>
      <c r="P521" s="129"/>
      <c r="Q521" s="129"/>
      <c r="R521" s="129"/>
      <c r="S521" s="169"/>
    </row>
    <row r="522" spans="1:19" x14ac:dyDescent="0.4">
      <c r="A522" s="99" t="s">
        <v>370</v>
      </c>
      <c r="B522" s="127" t="s">
        <v>1493</v>
      </c>
      <c r="C522" s="128">
        <v>41884</v>
      </c>
      <c r="D522" s="129" t="s">
        <v>1630</v>
      </c>
      <c r="E522" s="514">
        <v>11690000</v>
      </c>
      <c r="F522" s="130">
        <v>11600000</v>
      </c>
      <c r="G522" s="131" t="s">
        <v>1214</v>
      </c>
      <c r="H522" s="136"/>
      <c r="I522" s="167"/>
      <c r="J522" s="169" t="s">
        <v>371</v>
      </c>
      <c r="K522" s="243"/>
      <c r="L522" s="129"/>
      <c r="M522" s="168"/>
      <c r="N522" s="129"/>
      <c r="O522" s="129"/>
      <c r="P522" s="129"/>
      <c r="Q522" s="129"/>
      <c r="R522" s="129"/>
      <c r="S522" s="169"/>
    </row>
    <row r="523" spans="1:19" x14ac:dyDescent="0.4">
      <c r="A523" s="99" t="s">
        <v>370</v>
      </c>
      <c r="B523" s="127" t="s">
        <v>1493</v>
      </c>
      <c r="C523" s="128">
        <v>41884</v>
      </c>
      <c r="D523" s="129" t="s">
        <v>1631</v>
      </c>
      <c r="E523" s="514">
        <v>12260000</v>
      </c>
      <c r="F523" s="130">
        <v>9770000</v>
      </c>
      <c r="G523" s="131" t="s">
        <v>1214</v>
      </c>
      <c r="H523" s="136"/>
      <c r="I523" s="167"/>
      <c r="J523" s="169" t="s">
        <v>371</v>
      </c>
      <c r="K523" s="243"/>
      <c r="L523" s="129"/>
      <c r="M523" s="168"/>
      <c r="N523" s="129"/>
      <c r="O523" s="129"/>
      <c r="P523" s="129"/>
      <c r="Q523" s="129"/>
      <c r="R523" s="129"/>
      <c r="S523" s="169"/>
    </row>
    <row r="524" spans="1:19" ht="20.25" thickBot="1" x14ac:dyDescent="0.45">
      <c r="A524" s="185" t="s">
        <v>370</v>
      </c>
      <c r="B524" s="186" t="s">
        <v>1493</v>
      </c>
      <c r="C524" s="187">
        <v>41849</v>
      </c>
      <c r="D524" s="188" t="s">
        <v>1630</v>
      </c>
      <c r="E524" s="259">
        <v>7340000</v>
      </c>
      <c r="F524" s="189">
        <v>5700000</v>
      </c>
      <c r="G524" s="246" t="s">
        <v>1214</v>
      </c>
      <c r="H524" s="247"/>
      <c r="I524" s="248"/>
      <c r="J524" s="276" t="s">
        <v>371</v>
      </c>
      <c r="K524" s="243"/>
      <c r="L524" s="129"/>
      <c r="M524" s="168"/>
      <c r="N524" s="129"/>
      <c r="O524" s="129"/>
      <c r="P524" s="129"/>
      <c r="Q524" s="129"/>
      <c r="R524" s="129"/>
      <c r="S524" s="169"/>
    </row>
    <row r="525" spans="1:19" ht="20.25" thickTop="1" thickBot="1" x14ac:dyDescent="0.45">
      <c r="A525" s="330" t="s">
        <v>2040</v>
      </c>
      <c r="B525" s="701">
        <v>36</v>
      </c>
      <c r="C525" s="701"/>
      <c r="D525" s="702"/>
      <c r="E525" s="721">
        <f>SUM(F489:F524)</f>
        <v>564426000</v>
      </c>
      <c r="F525" s="722"/>
      <c r="G525" s="393"/>
      <c r="H525" s="332">
        <f>SUM(H489:H524)</f>
        <v>1297.8870000000002</v>
      </c>
      <c r="I525" s="332">
        <f>SUM(I489:I524)</f>
        <v>75</v>
      </c>
      <c r="J525" s="397"/>
      <c r="K525" s="243"/>
      <c r="L525" s="129"/>
      <c r="M525" s="168"/>
      <c r="N525" s="129"/>
      <c r="O525" s="129"/>
      <c r="P525" s="129"/>
      <c r="Q525" s="129"/>
      <c r="R525" s="129"/>
      <c r="S525" s="169"/>
    </row>
    <row r="526" spans="1:19" ht="21" thickTop="1" thickBot="1" x14ac:dyDescent="0.45">
      <c r="A526" s="114" t="s">
        <v>957</v>
      </c>
      <c r="B526" s="9" t="s">
        <v>1497</v>
      </c>
      <c r="C526" s="36">
        <v>41526</v>
      </c>
      <c r="D526" s="7" t="s">
        <v>0</v>
      </c>
      <c r="E526" s="260">
        <v>4890000</v>
      </c>
      <c r="F526" s="10">
        <v>3423000</v>
      </c>
      <c r="G526" s="28" t="s">
        <v>556</v>
      </c>
      <c r="H526" s="137">
        <v>35.700000000000003</v>
      </c>
      <c r="I526" s="146">
        <v>10</v>
      </c>
      <c r="J526" s="223" t="s">
        <v>49</v>
      </c>
      <c r="K526" s="244"/>
      <c r="L526" s="102"/>
      <c r="M526" s="103"/>
      <c r="N526" s="102"/>
      <c r="O526" s="102"/>
      <c r="P526" s="103"/>
      <c r="Q526" s="103"/>
      <c r="R526" s="102"/>
      <c r="S526" s="109"/>
    </row>
    <row r="527" spans="1:19" x14ac:dyDescent="0.4">
      <c r="A527" s="99" t="s">
        <v>1723</v>
      </c>
      <c r="B527" s="9" t="s">
        <v>1497</v>
      </c>
      <c r="C527" s="36">
        <v>40947</v>
      </c>
      <c r="D527" s="7" t="s">
        <v>1728</v>
      </c>
      <c r="E527" s="260">
        <v>3270000</v>
      </c>
      <c r="F527" s="10">
        <v>2420000</v>
      </c>
      <c r="G527" s="28" t="s">
        <v>516</v>
      </c>
      <c r="H527" s="137"/>
      <c r="I527" s="146"/>
      <c r="J527" s="115" t="s">
        <v>371</v>
      </c>
      <c r="L527" s="171"/>
      <c r="M527" s="171"/>
      <c r="P527" s="171"/>
      <c r="Q527" s="171"/>
      <c r="S527" s="171"/>
    </row>
    <row r="528" spans="1:19" x14ac:dyDescent="0.4">
      <c r="A528" s="99" t="s">
        <v>769</v>
      </c>
      <c r="B528" s="2" t="s">
        <v>1497</v>
      </c>
      <c r="C528" s="35">
        <v>41487</v>
      </c>
      <c r="D528" s="6" t="s">
        <v>1653</v>
      </c>
      <c r="E528" s="15"/>
      <c r="F528" s="4">
        <v>11000000</v>
      </c>
      <c r="G528" s="27" t="s">
        <v>386</v>
      </c>
      <c r="H528" s="139"/>
      <c r="I528" s="145"/>
      <c r="J528" s="100" t="s">
        <v>489</v>
      </c>
    </row>
    <row r="529" spans="1:10" x14ac:dyDescent="0.4">
      <c r="A529" s="99" t="s">
        <v>907</v>
      </c>
      <c r="B529" s="2" t="s">
        <v>1497</v>
      </c>
      <c r="C529" s="35">
        <v>41548</v>
      </c>
      <c r="D529" s="6" t="s">
        <v>1608</v>
      </c>
      <c r="E529" s="15">
        <v>45881000</v>
      </c>
      <c r="F529" s="4">
        <v>37300000</v>
      </c>
      <c r="G529" s="37" t="s">
        <v>205</v>
      </c>
      <c r="H529" s="135"/>
      <c r="I529" s="139"/>
      <c r="J529" s="100" t="s">
        <v>496</v>
      </c>
    </row>
    <row r="530" spans="1:10" x14ac:dyDescent="0.4">
      <c r="A530" s="99" t="s">
        <v>907</v>
      </c>
      <c r="B530" s="2" t="s">
        <v>1497</v>
      </c>
      <c r="C530" s="35">
        <v>41513</v>
      </c>
      <c r="D530" s="6" t="s">
        <v>1611</v>
      </c>
      <c r="E530" s="15">
        <v>45881000</v>
      </c>
      <c r="F530" s="4">
        <v>37300000</v>
      </c>
      <c r="G530" s="37"/>
      <c r="H530" s="135">
        <v>550</v>
      </c>
      <c r="I530" s="139"/>
      <c r="J530" s="100" t="s">
        <v>496</v>
      </c>
    </row>
    <row r="531" spans="1:10" x14ac:dyDescent="0.4">
      <c r="A531" s="99" t="s">
        <v>907</v>
      </c>
      <c r="B531" s="2" t="s">
        <v>1497</v>
      </c>
      <c r="C531" s="35">
        <v>41478</v>
      </c>
      <c r="D531" s="6" t="s">
        <v>1612</v>
      </c>
      <c r="E531" s="15"/>
      <c r="F531" s="4"/>
      <c r="G531" s="37"/>
      <c r="H531" s="135"/>
      <c r="I531" s="139"/>
      <c r="J531" s="100" t="s">
        <v>1483</v>
      </c>
    </row>
    <row r="532" spans="1:10" x14ac:dyDescent="0.4">
      <c r="A532" s="99" t="s">
        <v>741</v>
      </c>
      <c r="B532" s="2" t="s">
        <v>1497</v>
      </c>
      <c r="C532" s="35">
        <v>41386</v>
      </c>
      <c r="D532" s="3" t="s">
        <v>1523</v>
      </c>
      <c r="E532" s="15">
        <v>248660000</v>
      </c>
      <c r="F532" s="4">
        <v>230000000</v>
      </c>
      <c r="G532" s="37" t="s">
        <v>875</v>
      </c>
      <c r="H532" s="135"/>
      <c r="I532" s="145"/>
      <c r="J532" s="100" t="s">
        <v>496</v>
      </c>
    </row>
    <row r="533" spans="1:10" x14ac:dyDescent="0.4">
      <c r="A533" s="99" t="s">
        <v>741</v>
      </c>
      <c r="B533" s="2" t="s">
        <v>1497</v>
      </c>
      <c r="C533" s="35">
        <v>41360</v>
      </c>
      <c r="D533" s="3" t="s">
        <v>1524</v>
      </c>
      <c r="E533" s="15"/>
      <c r="F533" s="4"/>
      <c r="G533" s="37"/>
      <c r="H533" s="135"/>
      <c r="I533" s="145"/>
      <c r="J533" s="100" t="s">
        <v>744</v>
      </c>
    </row>
    <row r="534" spans="1:10" x14ac:dyDescent="0.4">
      <c r="A534" s="99" t="s">
        <v>741</v>
      </c>
      <c r="B534" s="2" t="s">
        <v>1497</v>
      </c>
      <c r="C534" s="35">
        <v>41340</v>
      </c>
      <c r="D534" s="3" t="s">
        <v>1525</v>
      </c>
      <c r="E534" s="15"/>
      <c r="F534" s="4"/>
      <c r="G534" s="37"/>
      <c r="H534" s="135"/>
      <c r="I534" s="145"/>
      <c r="J534" s="100" t="s">
        <v>303</v>
      </c>
    </row>
    <row r="535" spans="1:10" x14ac:dyDescent="0.4">
      <c r="A535" s="99" t="s">
        <v>590</v>
      </c>
      <c r="B535" s="2" t="s">
        <v>1497</v>
      </c>
      <c r="C535" s="35">
        <v>41611</v>
      </c>
      <c r="D535" s="3" t="s">
        <v>1498</v>
      </c>
      <c r="E535" s="15"/>
      <c r="F535" s="4">
        <v>99750000</v>
      </c>
      <c r="G535" s="27" t="s">
        <v>1486</v>
      </c>
      <c r="H535" s="122"/>
      <c r="I535" s="145"/>
      <c r="J535" s="100" t="s">
        <v>897</v>
      </c>
    </row>
    <row r="536" spans="1:10" x14ac:dyDescent="0.4">
      <c r="A536" s="99" t="s">
        <v>911</v>
      </c>
      <c r="B536" s="2" t="s">
        <v>1497</v>
      </c>
      <c r="C536" s="35">
        <v>41596</v>
      </c>
      <c r="D536" s="3" t="s">
        <v>1499</v>
      </c>
      <c r="E536" s="15"/>
      <c r="F536" s="4">
        <v>2835000</v>
      </c>
      <c r="G536" s="27" t="s">
        <v>1214</v>
      </c>
      <c r="H536" s="122">
        <v>22.7</v>
      </c>
      <c r="I536" s="145">
        <v>5</v>
      </c>
      <c r="J536" s="100" t="s">
        <v>897</v>
      </c>
    </row>
    <row r="537" spans="1:10" x14ac:dyDescent="0.4">
      <c r="A537" s="99" t="s">
        <v>1704</v>
      </c>
      <c r="B537" s="2" t="s">
        <v>1497</v>
      </c>
      <c r="C537" s="35">
        <v>41493</v>
      </c>
      <c r="D537" s="3" t="s">
        <v>217</v>
      </c>
      <c r="E537" s="15"/>
      <c r="F537" s="4">
        <v>788000</v>
      </c>
      <c r="G537" s="27" t="s">
        <v>875</v>
      </c>
      <c r="H537" s="122"/>
      <c r="I537" s="145"/>
      <c r="J537" s="100" t="s">
        <v>490</v>
      </c>
    </row>
    <row r="538" spans="1:10" x14ac:dyDescent="0.4">
      <c r="A538" s="99" t="s">
        <v>1774</v>
      </c>
      <c r="B538" s="2" t="s">
        <v>1497</v>
      </c>
      <c r="C538" s="35">
        <v>41477</v>
      </c>
      <c r="D538" s="3" t="s">
        <v>217</v>
      </c>
      <c r="E538" s="15"/>
      <c r="F538" s="4"/>
      <c r="G538" s="27"/>
      <c r="H538" s="122"/>
      <c r="I538" s="145"/>
      <c r="J538" s="100" t="s">
        <v>496</v>
      </c>
    </row>
    <row r="539" spans="1:10" x14ac:dyDescent="0.4">
      <c r="A539" s="99" t="s">
        <v>1208</v>
      </c>
      <c r="B539" s="2" t="s">
        <v>1497</v>
      </c>
      <c r="C539" s="35">
        <v>41485</v>
      </c>
      <c r="D539" s="3" t="s">
        <v>217</v>
      </c>
      <c r="E539" s="15"/>
      <c r="F539" s="4"/>
      <c r="G539" s="27" t="s">
        <v>386</v>
      </c>
      <c r="H539" s="122"/>
      <c r="I539" s="145"/>
      <c r="J539" s="100" t="s">
        <v>744</v>
      </c>
    </row>
    <row r="540" spans="1:10" x14ac:dyDescent="0.4">
      <c r="A540" s="99" t="s">
        <v>1767</v>
      </c>
      <c r="B540" s="2" t="s">
        <v>1497</v>
      </c>
      <c r="C540" s="35">
        <v>41467</v>
      </c>
      <c r="D540" s="3" t="s">
        <v>1312</v>
      </c>
      <c r="E540" s="15"/>
      <c r="F540" s="4">
        <v>2740000</v>
      </c>
      <c r="G540" s="27" t="s">
        <v>1304</v>
      </c>
      <c r="H540" s="122"/>
      <c r="I540" s="145"/>
      <c r="J540" s="100" t="s">
        <v>887</v>
      </c>
    </row>
    <row r="541" spans="1:10" x14ac:dyDescent="0.4">
      <c r="A541" s="99" t="s">
        <v>1767</v>
      </c>
      <c r="B541" s="2" t="s">
        <v>1497</v>
      </c>
      <c r="C541" s="35">
        <v>41460</v>
      </c>
      <c r="D541" s="3" t="s">
        <v>217</v>
      </c>
      <c r="E541" s="15"/>
      <c r="F541" s="4">
        <v>1155000</v>
      </c>
      <c r="G541" s="27" t="s">
        <v>556</v>
      </c>
      <c r="H541" s="122"/>
      <c r="I541" s="145"/>
      <c r="J541" s="100" t="s">
        <v>292</v>
      </c>
    </row>
    <row r="542" spans="1:10" x14ac:dyDescent="0.4">
      <c r="A542" s="99" t="s">
        <v>1730</v>
      </c>
      <c r="B542" s="2" t="s">
        <v>30</v>
      </c>
      <c r="C542" s="35">
        <v>41465</v>
      </c>
      <c r="D542" s="3" t="s">
        <v>217</v>
      </c>
      <c r="E542" s="15"/>
      <c r="F542" s="4">
        <v>22000000</v>
      </c>
      <c r="G542" s="27" t="s">
        <v>22</v>
      </c>
      <c r="H542" s="122">
        <v>290</v>
      </c>
      <c r="I542" s="139">
        <v>40</v>
      </c>
      <c r="J542" s="100" t="s">
        <v>32</v>
      </c>
    </row>
    <row r="543" spans="1:10" x14ac:dyDescent="0.4">
      <c r="A543" s="99" t="s">
        <v>1771</v>
      </c>
      <c r="B543" s="2" t="s">
        <v>30</v>
      </c>
      <c r="C543" s="35"/>
      <c r="D543" s="3" t="s">
        <v>217</v>
      </c>
      <c r="E543" s="15"/>
      <c r="F543" s="4"/>
      <c r="G543" s="27"/>
      <c r="H543" s="122"/>
      <c r="I543" s="145"/>
      <c r="J543" s="100"/>
    </row>
    <row r="544" spans="1:10" x14ac:dyDescent="0.4">
      <c r="A544" s="99" t="s">
        <v>1757</v>
      </c>
      <c r="B544" s="2" t="s">
        <v>1497</v>
      </c>
      <c r="C544" s="35">
        <v>42928</v>
      </c>
      <c r="D544" s="3" t="s">
        <v>1758</v>
      </c>
      <c r="E544" s="15"/>
      <c r="F544" s="4">
        <v>1449000</v>
      </c>
      <c r="G544" s="27" t="s">
        <v>1760</v>
      </c>
      <c r="H544" s="122"/>
      <c r="I544" s="145"/>
      <c r="J544" s="100" t="s">
        <v>371</v>
      </c>
    </row>
    <row r="545" spans="1:19" x14ac:dyDescent="0.4">
      <c r="A545" s="99" t="s">
        <v>1757</v>
      </c>
      <c r="B545" s="2" t="s">
        <v>30</v>
      </c>
      <c r="C545" s="35"/>
      <c r="D545" s="3" t="s">
        <v>1318</v>
      </c>
      <c r="E545" s="15"/>
      <c r="F545" s="4"/>
      <c r="G545" s="27"/>
      <c r="H545" s="122">
        <v>12.108000000000001</v>
      </c>
      <c r="I545" s="139">
        <v>15</v>
      </c>
      <c r="J545" s="100"/>
      <c r="P545" s="1" t="s">
        <v>1322</v>
      </c>
      <c r="S545" s="1" t="s">
        <v>1323</v>
      </c>
    </row>
    <row r="546" spans="1:19" x14ac:dyDescent="0.4">
      <c r="A546" s="99" t="s">
        <v>749</v>
      </c>
      <c r="B546" s="2" t="s">
        <v>1497</v>
      </c>
      <c r="C546" s="35">
        <v>41537</v>
      </c>
      <c r="D546" s="3" t="s">
        <v>217</v>
      </c>
      <c r="E546" s="15"/>
      <c r="F546" s="4">
        <v>2415000</v>
      </c>
      <c r="G546" s="27" t="s">
        <v>22</v>
      </c>
      <c r="H546" s="122"/>
      <c r="I546" s="145"/>
      <c r="J546" s="100" t="s">
        <v>49</v>
      </c>
    </row>
    <row r="547" spans="1:19" x14ac:dyDescent="0.4">
      <c r="A547" s="99" t="s">
        <v>796</v>
      </c>
      <c r="B547" s="2" t="s">
        <v>1497</v>
      </c>
      <c r="C547" s="35">
        <v>41512</v>
      </c>
      <c r="D547" s="3" t="s">
        <v>217</v>
      </c>
      <c r="E547" s="15"/>
      <c r="F547" s="4">
        <v>1360000</v>
      </c>
      <c r="G547" s="27" t="s">
        <v>22</v>
      </c>
      <c r="H547" s="122"/>
      <c r="I547" s="145"/>
      <c r="J547" s="100" t="s">
        <v>49</v>
      </c>
    </row>
    <row r="548" spans="1:19" x14ac:dyDescent="0.4">
      <c r="A548" s="99" t="s">
        <v>782</v>
      </c>
      <c r="B548" s="2" t="s">
        <v>1497</v>
      </c>
      <c r="C548" s="35">
        <v>41521</v>
      </c>
      <c r="D548" s="3" t="s">
        <v>367</v>
      </c>
      <c r="E548" s="15">
        <v>946000</v>
      </c>
      <c r="F548" s="4">
        <v>900000</v>
      </c>
      <c r="G548" s="5" t="s">
        <v>1214</v>
      </c>
      <c r="H548" s="139"/>
      <c r="I548" s="145"/>
      <c r="J548" s="100" t="s">
        <v>887</v>
      </c>
    </row>
    <row r="549" spans="1:19" x14ac:dyDescent="0.4">
      <c r="A549" s="99" t="s">
        <v>370</v>
      </c>
      <c r="B549" s="2" t="s">
        <v>1497</v>
      </c>
      <c r="C549" s="35">
        <v>41666</v>
      </c>
      <c r="D549" s="3" t="s">
        <v>1632</v>
      </c>
      <c r="E549" s="15"/>
      <c r="F549" s="4"/>
      <c r="G549" s="37"/>
      <c r="H549" s="135"/>
      <c r="I549" s="145"/>
      <c r="J549" s="100" t="s">
        <v>371</v>
      </c>
    </row>
    <row r="550" spans="1:19" x14ac:dyDescent="0.4">
      <c r="A550" s="99" t="s">
        <v>370</v>
      </c>
      <c r="B550" s="2" t="s">
        <v>1497</v>
      </c>
      <c r="C550" s="35">
        <v>41635</v>
      </c>
      <c r="D550" s="3" t="s">
        <v>1632</v>
      </c>
      <c r="E550" s="15">
        <v>6110000</v>
      </c>
      <c r="F550" s="4">
        <v>5070000</v>
      </c>
      <c r="G550" s="37" t="s">
        <v>1633</v>
      </c>
      <c r="H550" s="135"/>
      <c r="I550" s="145"/>
      <c r="J550" s="100" t="s">
        <v>371</v>
      </c>
    </row>
    <row r="551" spans="1:19" x14ac:dyDescent="0.4">
      <c r="A551" s="99" t="s">
        <v>370</v>
      </c>
      <c r="B551" s="2" t="s">
        <v>1497</v>
      </c>
      <c r="C551" s="35">
        <v>41619</v>
      </c>
      <c r="D551" s="3" t="s">
        <v>1632</v>
      </c>
      <c r="E551" s="15"/>
      <c r="F551" s="4"/>
      <c r="G551" s="37"/>
      <c r="H551" s="135"/>
      <c r="I551" s="145"/>
      <c r="J551" s="100" t="s">
        <v>371</v>
      </c>
    </row>
    <row r="552" spans="1:19" x14ac:dyDescent="0.4">
      <c r="A552" s="99" t="s">
        <v>370</v>
      </c>
      <c r="B552" s="2" t="s">
        <v>1497</v>
      </c>
      <c r="C552" s="35">
        <v>41621</v>
      </c>
      <c r="D552" s="3" t="s">
        <v>1632</v>
      </c>
      <c r="E552" s="15"/>
      <c r="F552" s="4"/>
      <c r="G552" s="37"/>
      <c r="H552" s="135"/>
      <c r="I552" s="145"/>
      <c r="J552" s="100" t="s">
        <v>371</v>
      </c>
    </row>
    <row r="553" spans="1:19" x14ac:dyDescent="0.4">
      <c r="A553" s="99" t="s">
        <v>370</v>
      </c>
      <c r="B553" s="2" t="s">
        <v>1497</v>
      </c>
      <c r="C553" s="35">
        <v>41596</v>
      </c>
      <c r="D553" s="3" t="s">
        <v>1634</v>
      </c>
      <c r="E553" s="15">
        <v>16070000</v>
      </c>
      <c r="F553" s="4">
        <v>15800000</v>
      </c>
      <c r="G553" s="37" t="s">
        <v>1214</v>
      </c>
      <c r="H553" s="135"/>
      <c r="I553" s="145"/>
      <c r="J553" s="100" t="s">
        <v>371</v>
      </c>
    </row>
    <row r="554" spans="1:19" x14ac:dyDescent="0.4">
      <c r="A554" s="99" t="s">
        <v>370</v>
      </c>
      <c r="B554" s="2" t="s">
        <v>1497</v>
      </c>
      <c r="C554" s="35">
        <v>41558</v>
      </c>
      <c r="D554" s="3" t="s">
        <v>1635</v>
      </c>
      <c r="E554" s="15">
        <v>9070000</v>
      </c>
      <c r="F554" s="4">
        <v>8100000</v>
      </c>
      <c r="G554" s="37" t="s">
        <v>1633</v>
      </c>
      <c r="H554" s="135"/>
      <c r="I554" s="145"/>
      <c r="J554" s="100" t="s">
        <v>371</v>
      </c>
    </row>
    <row r="555" spans="1:19" x14ac:dyDescent="0.4">
      <c r="A555" s="99" t="s">
        <v>370</v>
      </c>
      <c r="B555" s="2" t="s">
        <v>1497</v>
      </c>
      <c r="C555" s="35">
        <v>41558</v>
      </c>
      <c r="D555" s="3" t="s">
        <v>1634</v>
      </c>
      <c r="E555" s="15"/>
      <c r="F555" s="4"/>
      <c r="G555" s="37"/>
      <c r="H555" s="135"/>
      <c r="I555" s="145"/>
      <c r="J555" s="100" t="s">
        <v>371</v>
      </c>
    </row>
    <row r="556" spans="1:19" x14ac:dyDescent="0.4">
      <c r="A556" s="99" t="s">
        <v>370</v>
      </c>
      <c r="B556" s="2" t="s">
        <v>1497</v>
      </c>
      <c r="C556" s="35">
        <v>41557</v>
      </c>
      <c r="D556" s="3" t="s">
        <v>1630</v>
      </c>
      <c r="E556" s="15">
        <v>2060000</v>
      </c>
      <c r="F556" s="4">
        <v>2050000</v>
      </c>
      <c r="G556" s="37" t="s">
        <v>1618</v>
      </c>
      <c r="H556" s="135"/>
      <c r="I556" s="145"/>
      <c r="J556" s="100" t="s">
        <v>371</v>
      </c>
    </row>
    <row r="557" spans="1:19" x14ac:dyDescent="0.4">
      <c r="A557" s="99" t="s">
        <v>370</v>
      </c>
      <c r="B557" s="2" t="s">
        <v>1497</v>
      </c>
      <c r="C557" s="35">
        <v>41513</v>
      </c>
      <c r="D557" s="3" t="s">
        <v>1636</v>
      </c>
      <c r="E557" s="15">
        <v>3380000</v>
      </c>
      <c r="F557" s="4">
        <v>3200000</v>
      </c>
      <c r="G557" s="37" t="s">
        <v>875</v>
      </c>
      <c r="H557" s="135"/>
      <c r="I557" s="145"/>
      <c r="J557" s="100" t="s">
        <v>371</v>
      </c>
    </row>
    <row r="558" spans="1:19" x14ac:dyDescent="0.4">
      <c r="A558" s="99" t="s">
        <v>370</v>
      </c>
      <c r="B558" s="2" t="s">
        <v>1497</v>
      </c>
      <c r="C558" s="35">
        <v>41495</v>
      </c>
      <c r="D558" s="3" t="s">
        <v>1640</v>
      </c>
      <c r="E558" s="15">
        <v>2990000</v>
      </c>
      <c r="F558" s="4">
        <v>2600000</v>
      </c>
      <c r="G558" s="37" t="s">
        <v>1628</v>
      </c>
      <c r="H558" s="135"/>
      <c r="I558" s="145"/>
      <c r="J558" s="100" t="s">
        <v>371</v>
      </c>
    </row>
    <row r="559" spans="1:19" x14ac:dyDescent="0.4">
      <c r="A559" s="99" t="s">
        <v>370</v>
      </c>
      <c r="B559" s="2" t="s">
        <v>1497</v>
      </c>
      <c r="C559" s="35">
        <v>41467</v>
      </c>
      <c r="D559" s="3" t="s">
        <v>1630</v>
      </c>
      <c r="E559" s="15"/>
      <c r="F559" s="4"/>
      <c r="G559" s="37"/>
      <c r="H559" s="135"/>
      <c r="I559" s="145"/>
      <c r="J559" s="100" t="s">
        <v>371</v>
      </c>
    </row>
    <row r="560" spans="1:19" ht="20.25" thickBot="1" x14ac:dyDescent="0.45">
      <c r="A560" s="185" t="s">
        <v>370</v>
      </c>
      <c r="B560" s="186" t="s">
        <v>1497</v>
      </c>
      <c r="C560" s="187">
        <v>41459</v>
      </c>
      <c r="D560" s="188" t="s">
        <v>1640</v>
      </c>
      <c r="E560" s="259"/>
      <c r="F560" s="189"/>
      <c r="G560" s="246"/>
      <c r="H560" s="247"/>
      <c r="I560" s="248"/>
      <c r="J560" s="276" t="s">
        <v>371</v>
      </c>
    </row>
    <row r="561" spans="1:19" ht="20.25" thickTop="1" thickBot="1" x14ac:dyDescent="0.45">
      <c r="A561" s="330" t="s">
        <v>2040</v>
      </c>
      <c r="B561" s="701">
        <v>35</v>
      </c>
      <c r="C561" s="701"/>
      <c r="D561" s="702"/>
      <c r="E561" s="721">
        <f>SUM(F526:F560)</f>
        <v>493655000</v>
      </c>
      <c r="F561" s="722"/>
      <c r="G561" s="393"/>
      <c r="H561" s="343">
        <f>SUM(H526:H560)</f>
        <v>910.50800000000004</v>
      </c>
      <c r="I561" s="343">
        <f>SUM(I526:I560)</f>
        <v>70</v>
      </c>
      <c r="J561" s="397"/>
    </row>
    <row r="562" spans="1:19" ht="20.25" thickTop="1" x14ac:dyDescent="0.4">
      <c r="A562" s="114" t="s">
        <v>957</v>
      </c>
      <c r="B562" s="9" t="s">
        <v>1500</v>
      </c>
      <c r="C562" s="36">
        <v>41170</v>
      </c>
      <c r="D562" s="7" t="s">
        <v>1699</v>
      </c>
      <c r="E562" s="260"/>
      <c r="F562" s="10"/>
      <c r="G562" s="28"/>
      <c r="H562" s="137">
        <v>59.5</v>
      </c>
      <c r="I562" s="146">
        <v>16</v>
      </c>
      <c r="J562" s="223" t="s">
        <v>49</v>
      </c>
      <c r="P562" s="17"/>
      <c r="Q562" s="17"/>
      <c r="S562" s="17"/>
    </row>
    <row r="563" spans="1:19" x14ac:dyDescent="0.4">
      <c r="A563" s="99" t="s">
        <v>1723</v>
      </c>
      <c r="B563" s="2" t="s">
        <v>1500</v>
      </c>
      <c r="C563" s="35">
        <v>40582</v>
      </c>
      <c r="D563" s="3" t="s">
        <v>1729</v>
      </c>
      <c r="E563" s="15">
        <v>3350000</v>
      </c>
      <c r="F563" s="4">
        <v>2660000</v>
      </c>
      <c r="G563" s="27" t="s">
        <v>516</v>
      </c>
      <c r="H563" s="122"/>
      <c r="I563" s="139"/>
      <c r="J563" s="100" t="s">
        <v>489</v>
      </c>
      <c r="L563" s="171"/>
      <c r="M563" s="171"/>
      <c r="P563" s="171"/>
      <c r="Q563" s="171"/>
      <c r="S563" s="171"/>
    </row>
    <row r="564" spans="1:19" x14ac:dyDescent="0.4">
      <c r="A564" s="99" t="s">
        <v>769</v>
      </c>
      <c r="B564" s="2" t="s">
        <v>1500</v>
      </c>
      <c r="C564" s="35">
        <v>41151</v>
      </c>
      <c r="D564" s="6" t="s">
        <v>1654</v>
      </c>
      <c r="E564" s="15"/>
      <c r="F564" s="4">
        <v>2500000</v>
      </c>
      <c r="G564" s="27" t="s">
        <v>130</v>
      </c>
      <c r="H564" s="139"/>
      <c r="I564" s="145"/>
      <c r="J564" s="100" t="s">
        <v>489</v>
      </c>
    </row>
    <row r="565" spans="1:19" x14ac:dyDescent="0.4">
      <c r="A565" s="99" t="s">
        <v>741</v>
      </c>
      <c r="B565" s="2" t="s">
        <v>1500</v>
      </c>
      <c r="C565" s="35">
        <v>40952</v>
      </c>
      <c r="D565" s="3" t="s">
        <v>1526</v>
      </c>
      <c r="E565" s="15"/>
      <c r="F565" s="4">
        <v>230000000</v>
      </c>
      <c r="G565" s="37" t="s">
        <v>875</v>
      </c>
      <c r="H565" s="135"/>
      <c r="I565" s="145"/>
      <c r="J565" s="100" t="s">
        <v>303</v>
      </c>
    </row>
    <row r="566" spans="1:19" x14ac:dyDescent="0.4">
      <c r="A566" s="99" t="s">
        <v>753</v>
      </c>
      <c r="B566" s="2" t="s">
        <v>1500</v>
      </c>
      <c r="C566" s="35">
        <v>41229</v>
      </c>
      <c r="D566" s="3" t="s">
        <v>1531</v>
      </c>
      <c r="E566" s="15">
        <v>2534000</v>
      </c>
      <c r="F566" s="4">
        <v>2300000</v>
      </c>
      <c r="G566" s="27" t="s">
        <v>386</v>
      </c>
      <c r="H566" s="135"/>
      <c r="I566" s="145">
        <v>12</v>
      </c>
      <c r="J566" s="100" t="s">
        <v>171</v>
      </c>
    </row>
    <row r="567" spans="1:19" x14ac:dyDescent="0.4">
      <c r="A567" s="99" t="s">
        <v>911</v>
      </c>
      <c r="B567" s="2" t="s">
        <v>1500</v>
      </c>
      <c r="C567" s="35">
        <v>41253</v>
      </c>
      <c r="D567" s="3" t="s">
        <v>1501</v>
      </c>
      <c r="E567" s="15"/>
      <c r="F567" s="4">
        <v>3013500</v>
      </c>
      <c r="G567" s="27" t="s">
        <v>951</v>
      </c>
      <c r="H567" s="122">
        <v>14.8</v>
      </c>
      <c r="I567" s="145">
        <v>7</v>
      </c>
      <c r="J567" s="100" t="s">
        <v>897</v>
      </c>
    </row>
    <row r="568" spans="1:19" x14ac:dyDescent="0.4">
      <c r="A568" s="99" t="s">
        <v>911</v>
      </c>
      <c r="B568" s="2" t="s">
        <v>1500</v>
      </c>
      <c r="C568" s="35">
        <v>41170</v>
      </c>
      <c r="D568" s="3" t="s">
        <v>1502</v>
      </c>
      <c r="E568" s="15"/>
      <c r="F568" s="4">
        <v>67200000</v>
      </c>
      <c r="G568" s="27" t="s">
        <v>1486</v>
      </c>
      <c r="H568" s="122"/>
      <c r="I568" s="145"/>
      <c r="J568" s="100" t="s">
        <v>897</v>
      </c>
    </row>
    <row r="569" spans="1:19" x14ac:dyDescent="0.4">
      <c r="A569" s="99" t="s">
        <v>1704</v>
      </c>
      <c r="B569" s="2" t="s">
        <v>1500</v>
      </c>
      <c r="C569" s="35">
        <v>41085</v>
      </c>
      <c r="D569" s="3" t="s">
        <v>217</v>
      </c>
      <c r="E569" s="15"/>
      <c r="F569" s="4">
        <v>578000</v>
      </c>
      <c r="G569" s="27" t="s">
        <v>875</v>
      </c>
      <c r="H569" s="122"/>
      <c r="I569" s="145"/>
      <c r="J569" s="100" t="s">
        <v>490</v>
      </c>
    </row>
    <row r="570" spans="1:19" x14ac:dyDescent="0.4">
      <c r="A570" s="99" t="s">
        <v>1767</v>
      </c>
      <c r="B570" s="2" t="s">
        <v>1500</v>
      </c>
      <c r="C570" s="35">
        <v>41162</v>
      </c>
      <c r="D570" s="3" t="s">
        <v>1312</v>
      </c>
      <c r="E570" s="15"/>
      <c r="F570" s="4">
        <v>2815000</v>
      </c>
      <c r="G570" s="27" t="s">
        <v>556</v>
      </c>
      <c r="H570" s="122"/>
      <c r="I570" s="145"/>
      <c r="J570" s="100" t="s">
        <v>1768</v>
      </c>
    </row>
    <row r="571" spans="1:19" x14ac:dyDescent="0.4">
      <c r="A571" s="99" t="s">
        <v>1757</v>
      </c>
      <c r="B571" s="2" t="s">
        <v>1500</v>
      </c>
      <c r="C571" s="35">
        <v>41333</v>
      </c>
      <c r="D571" s="3" t="s">
        <v>1761</v>
      </c>
      <c r="E571" s="15"/>
      <c r="F571" s="4">
        <v>2036895</v>
      </c>
      <c r="G571" s="27" t="s">
        <v>951</v>
      </c>
      <c r="H571" s="122"/>
      <c r="I571" s="145"/>
      <c r="J571" s="100" t="s">
        <v>371</v>
      </c>
    </row>
    <row r="572" spans="1:19" x14ac:dyDescent="0.4">
      <c r="A572" s="99" t="s">
        <v>1757</v>
      </c>
      <c r="B572" s="2" t="s">
        <v>1500</v>
      </c>
      <c r="C572" s="35">
        <v>41288</v>
      </c>
      <c r="D572" s="3" t="s">
        <v>1762</v>
      </c>
      <c r="E572" s="15"/>
      <c r="F572" s="4">
        <v>3636150</v>
      </c>
      <c r="G572" s="27" t="s">
        <v>556</v>
      </c>
      <c r="H572" s="122"/>
      <c r="I572" s="145"/>
      <c r="J572" s="100" t="s">
        <v>371</v>
      </c>
    </row>
    <row r="573" spans="1:19" x14ac:dyDescent="0.4">
      <c r="A573" s="99" t="s">
        <v>1757</v>
      </c>
      <c r="B573" s="2" t="s">
        <v>1500</v>
      </c>
      <c r="C573" s="35">
        <v>41288</v>
      </c>
      <c r="D573" s="3" t="s">
        <v>1763</v>
      </c>
      <c r="E573" s="15"/>
      <c r="F573" s="4">
        <v>4380600</v>
      </c>
      <c r="G573" s="27" t="s">
        <v>951</v>
      </c>
      <c r="H573" s="122"/>
      <c r="I573" s="145"/>
      <c r="J573" s="100" t="s">
        <v>371</v>
      </c>
    </row>
    <row r="574" spans="1:19" x14ac:dyDescent="0.4">
      <c r="A574" s="99" t="s">
        <v>1757</v>
      </c>
      <c r="B574" s="2" t="s">
        <v>1500</v>
      </c>
      <c r="C574" s="35">
        <v>41288</v>
      </c>
      <c r="D574" s="3" t="s">
        <v>1764</v>
      </c>
      <c r="E574" s="15"/>
      <c r="F574" s="4">
        <v>6994974</v>
      </c>
      <c r="G574" s="27" t="s">
        <v>556</v>
      </c>
      <c r="H574" s="122"/>
      <c r="I574" s="145"/>
      <c r="J574" s="100" t="s">
        <v>371</v>
      </c>
    </row>
    <row r="575" spans="1:19" x14ac:dyDescent="0.4">
      <c r="A575" s="99" t="s">
        <v>1757</v>
      </c>
      <c r="B575" s="2" t="s">
        <v>1500</v>
      </c>
      <c r="C575" s="35">
        <v>41288</v>
      </c>
      <c r="D575" s="3" t="s">
        <v>1765</v>
      </c>
      <c r="E575" s="15"/>
      <c r="F575" s="4">
        <v>2851800</v>
      </c>
      <c r="G575" s="27" t="s">
        <v>556</v>
      </c>
      <c r="H575" s="122"/>
      <c r="I575" s="145"/>
      <c r="J575" s="100" t="s">
        <v>371</v>
      </c>
    </row>
    <row r="576" spans="1:19" x14ac:dyDescent="0.4">
      <c r="A576" s="99" t="s">
        <v>1757</v>
      </c>
      <c r="B576" s="2" t="s">
        <v>1500</v>
      </c>
      <c r="C576" s="35">
        <v>41288</v>
      </c>
      <c r="D576" s="3" t="s">
        <v>1766</v>
      </c>
      <c r="E576" s="15"/>
      <c r="F576" s="4">
        <v>4029984</v>
      </c>
      <c r="G576" s="27" t="s">
        <v>556</v>
      </c>
      <c r="H576" s="122"/>
      <c r="I576" s="145"/>
      <c r="J576" s="100" t="s">
        <v>371</v>
      </c>
    </row>
    <row r="577" spans="1:19" x14ac:dyDescent="0.4">
      <c r="A577" s="99" t="s">
        <v>749</v>
      </c>
      <c r="B577" s="2" t="s">
        <v>1500</v>
      </c>
      <c r="C577" s="35">
        <v>41084</v>
      </c>
      <c r="D577" s="3" t="s">
        <v>217</v>
      </c>
      <c r="E577" s="15"/>
      <c r="F577" s="4">
        <v>2307900</v>
      </c>
      <c r="G577" s="27" t="s">
        <v>1214</v>
      </c>
      <c r="H577" s="122"/>
      <c r="I577" s="145"/>
      <c r="J577" s="100" t="s">
        <v>49</v>
      </c>
    </row>
    <row r="578" spans="1:19" x14ac:dyDescent="0.4">
      <c r="A578" s="99" t="s">
        <v>796</v>
      </c>
      <c r="B578" s="2" t="s">
        <v>1500</v>
      </c>
      <c r="C578" s="35">
        <v>41323</v>
      </c>
      <c r="D578" s="3" t="s">
        <v>217</v>
      </c>
      <c r="E578" s="15"/>
      <c r="F578" s="4">
        <v>1250000</v>
      </c>
      <c r="G578" s="27" t="s">
        <v>22</v>
      </c>
      <c r="H578" s="122"/>
      <c r="I578" s="145"/>
      <c r="J578" s="100" t="s">
        <v>49</v>
      </c>
    </row>
    <row r="579" spans="1:19" x14ac:dyDescent="0.4">
      <c r="A579" s="99" t="s">
        <v>782</v>
      </c>
      <c r="B579" s="2" t="s">
        <v>1500</v>
      </c>
      <c r="C579" s="35">
        <v>41304</v>
      </c>
      <c r="D579" s="3" t="s">
        <v>367</v>
      </c>
      <c r="E579" s="15">
        <v>951000</v>
      </c>
      <c r="F579" s="4">
        <v>930000</v>
      </c>
      <c r="G579" s="5" t="s">
        <v>1214</v>
      </c>
      <c r="H579" s="139"/>
      <c r="I579" s="145"/>
      <c r="J579" s="100" t="s">
        <v>547</v>
      </c>
    </row>
    <row r="580" spans="1:19" x14ac:dyDescent="0.4">
      <c r="A580" s="99" t="s">
        <v>370</v>
      </c>
      <c r="B580" s="2" t="s">
        <v>1500</v>
      </c>
      <c r="C580" s="35">
        <v>41256</v>
      </c>
      <c r="D580" s="3" t="s">
        <v>0</v>
      </c>
      <c r="E580" s="15">
        <v>4629665</v>
      </c>
      <c r="F580" s="4">
        <v>4350000</v>
      </c>
      <c r="G580" s="37" t="s">
        <v>965</v>
      </c>
      <c r="H580" s="135"/>
      <c r="I580" s="145"/>
      <c r="J580" s="100" t="s">
        <v>496</v>
      </c>
    </row>
    <row r="581" spans="1:19" x14ac:dyDescent="0.4">
      <c r="A581" s="99" t="s">
        <v>370</v>
      </c>
      <c r="B581" s="2" t="s">
        <v>1500</v>
      </c>
      <c r="C581" s="35">
        <v>41249</v>
      </c>
      <c r="D581" s="3" t="s">
        <v>1641</v>
      </c>
      <c r="E581" s="15">
        <v>5830000</v>
      </c>
      <c r="F581" s="4">
        <v>5300000</v>
      </c>
      <c r="G581" s="37" t="s">
        <v>1628</v>
      </c>
      <c r="H581" s="135"/>
      <c r="I581" s="145"/>
      <c r="J581" s="100" t="s">
        <v>371</v>
      </c>
    </row>
    <row r="582" spans="1:19" x14ac:dyDescent="0.4">
      <c r="A582" s="99" t="s">
        <v>370</v>
      </c>
      <c r="B582" s="2" t="s">
        <v>1500</v>
      </c>
      <c r="C582" s="35">
        <v>41249</v>
      </c>
      <c r="D582" s="3" t="s">
        <v>1640</v>
      </c>
      <c r="E582" s="15">
        <v>5410000</v>
      </c>
      <c r="F582" s="4">
        <v>4850000</v>
      </c>
      <c r="G582" s="37" t="s">
        <v>1628</v>
      </c>
      <c r="H582" s="135"/>
      <c r="I582" s="145"/>
      <c r="J582" s="100" t="s">
        <v>371</v>
      </c>
    </row>
    <row r="583" spans="1:19" x14ac:dyDescent="0.4">
      <c r="A583" s="99" t="s">
        <v>370</v>
      </c>
      <c r="B583" s="2" t="s">
        <v>1500</v>
      </c>
      <c r="C583" s="35">
        <v>41243</v>
      </c>
      <c r="D583" s="3" t="s">
        <v>1626</v>
      </c>
      <c r="E583" s="15">
        <v>9980000</v>
      </c>
      <c r="F583" s="4">
        <v>7960000</v>
      </c>
      <c r="G583" s="37" t="s">
        <v>1633</v>
      </c>
      <c r="H583" s="135"/>
      <c r="I583" s="145"/>
      <c r="J583" s="100" t="s">
        <v>371</v>
      </c>
    </row>
    <row r="584" spans="1:19" x14ac:dyDescent="0.4">
      <c r="A584" s="99" t="s">
        <v>370</v>
      </c>
      <c r="B584" s="2" t="s">
        <v>1500</v>
      </c>
      <c r="C584" s="35">
        <v>41222</v>
      </c>
      <c r="D584" s="3" t="s">
        <v>1626</v>
      </c>
      <c r="E584" s="15"/>
      <c r="F584" s="4"/>
      <c r="G584" s="37"/>
      <c r="H584" s="135"/>
      <c r="I584" s="145"/>
      <c r="J584" s="100" t="s">
        <v>371</v>
      </c>
    </row>
    <row r="585" spans="1:19" x14ac:dyDescent="0.4">
      <c r="A585" s="99" t="s">
        <v>370</v>
      </c>
      <c r="B585" s="2" t="s">
        <v>1500</v>
      </c>
      <c r="C585" s="35">
        <v>41158</v>
      </c>
      <c r="D585" s="3" t="s">
        <v>1626</v>
      </c>
      <c r="E585" s="15"/>
      <c r="F585" s="4">
        <v>4872000</v>
      </c>
      <c r="G585" s="37" t="s">
        <v>875</v>
      </c>
      <c r="H585" s="135"/>
      <c r="I585" s="145"/>
      <c r="J585" s="100" t="s">
        <v>371</v>
      </c>
    </row>
    <row r="586" spans="1:19" x14ac:dyDescent="0.4">
      <c r="A586" s="99" t="s">
        <v>370</v>
      </c>
      <c r="B586" s="2" t="s">
        <v>1500</v>
      </c>
      <c r="C586" s="35">
        <v>41142</v>
      </c>
      <c r="D586" s="3" t="s">
        <v>1626</v>
      </c>
      <c r="E586" s="15">
        <v>1990000</v>
      </c>
      <c r="F586" s="4">
        <v>1740000</v>
      </c>
      <c r="G586" s="37" t="s">
        <v>1214</v>
      </c>
      <c r="H586" s="135"/>
      <c r="I586" s="145"/>
      <c r="J586" s="100" t="s">
        <v>371</v>
      </c>
    </row>
    <row r="587" spans="1:19" ht="20.25" thickBot="1" x14ac:dyDescent="0.45">
      <c r="A587" s="185" t="s">
        <v>370</v>
      </c>
      <c r="B587" s="186" t="s">
        <v>1500</v>
      </c>
      <c r="C587" s="187">
        <v>41237</v>
      </c>
      <c r="D587" s="188" t="s">
        <v>1637</v>
      </c>
      <c r="E587" s="259"/>
      <c r="F587" s="189">
        <v>9450000</v>
      </c>
      <c r="G587" s="246" t="s">
        <v>1628</v>
      </c>
      <c r="H587" s="247"/>
      <c r="I587" s="248"/>
      <c r="J587" s="276" t="s">
        <v>371</v>
      </c>
    </row>
    <row r="588" spans="1:19" ht="20.25" thickTop="1" thickBot="1" x14ac:dyDescent="0.45">
      <c r="A588" s="330" t="s">
        <v>2040</v>
      </c>
      <c r="B588" s="701">
        <v>26</v>
      </c>
      <c r="C588" s="701"/>
      <c r="D588" s="702"/>
      <c r="E588" s="721">
        <f>SUM(F562:F587)</f>
        <v>378006803</v>
      </c>
      <c r="F588" s="722"/>
      <c r="G588" s="393"/>
      <c r="H588" s="343">
        <f>SUM(H562:H587)</f>
        <v>74.3</v>
      </c>
      <c r="I588" s="343">
        <f>SUM(I562:I587)</f>
        <v>35</v>
      </c>
      <c r="J588" s="397"/>
    </row>
    <row r="589" spans="1:19" ht="20.25" thickTop="1" x14ac:dyDescent="0.4">
      <c r="A589" s="114" t="s">
        <v>957</v>
      </c>
      <c r="B589" s="9" t="s">
        <v>1503</v>
      </c>
      <c r="C589" s="36">
        <v>40798</v>
      </c>
      <c r="D589" s="7" t="s">
        <v>0</v>
      </c>
      <c r="E589" s="260">
        <v>6520000</v>
      </c>
      <c r="F589" s="10">
        <v>4564000</v>
      </c>
      <c r="G589" s="28" t="s">
        <v>556</v>
      </c>
      <c r="H589" s="137">
        <v>69.900000000000006</v>
      </c>
      <c r="I589" s="146">
        <v>10</v>
      </c>
      <c r="J589" s="223" t="s">
        <v>49</v>
      </c>
      <c r="P589" s="17"/>
      <c r="Q589" s="17"/>
      <c r="S589" s="17"/>
    </row>
    <row r="590" spans="1:19" x14ac:dyDescent="0.4">
      <c r="A590" s="99" t="s">
        <v>769</v>
      </c>
      <c r="B590" s="2" t="s">
        <v>1503</v>
      </c>
      <c r="C590" s="35">
        <v>40800</v>
      </c>
      <c r="D590" s="6" t="s">
        <v>1655</v>
      </c>
      <c r="E590" s="15"/>
      <c r="F590" s="4">
        <v>26540000</v>
      </c>
      <c r="G590" s="27" t="s">
        <v>951</v>
      </c>
      <c r="H590" s="139"/>
      <c r="I590" s="145"/>
      <c r="J590" s="100" t="s">
        <v>489</v>
      </c>
    </row>
    <row r="591" spans="1:19" x14ac:dyDescent="0.4">
      <c r="A591" s="99" t="s">
        <v>741</v>
      </c>
      <c r="B591" s="2" t="s">
        <v>1503</v>
      </c>
      <c r="C591" s="35">
        <v>40606</v>
      </c>
      <c r="D591" s="3" t="s">
        <v>1527</v>
      </c>
      <c r="E591" s="15"/>
      <c r="F591" s="4">
        <v>195000000</v>
      </c>
      <c r="G591" s="37" t="s">
        <v>875</v>
      </c>
      <c r="H591" s="135"/>
      <c r="I591" s="145"/>
      <c r="J591" s="100" t="s">
        <v>303</v>
      </c>
    </row>
    <row r="592" spans="1:19" x14ac:dyDescent="0.4">
      <c r="A592" s="99" t="s">
        <v>911</v>
      </c>
      <c r="B592" s="2" t="s">
        <v>1503</v>
      </c>
      <c r="C592" s="35">
        <v>40857</v>
      </c>
      <c r="D592" s="3" t="s">
        <v>1504</v>
      </c>
      <c r="E592" s="15"/>
      <c r="F592" s="4">
        <v>56385000</v>
      </c>
      <c r="G592" s="27" t="s">
        <v>1486</v>
      </c>
      <c r="H592" s="122"/>
      <c r="I592" s="145"/>
      <c r="J592" s="100" t="s">
        <v>897</v>
      </c>
    </row>
    <row r="593" spans="1:19" x14ac:dyDescent="0.4">
      <c r="A593" s="99" t="s">
        <v>911</v>
      </c>
      <c r="B593" s="2" t="s">
        <v>1503</v>
      </c>
      <c r="C593" s="35">
        <v>40854</v>
      </c>
      <c r="D593" s="3" t="s">
        <v>1505</v>
      </c>
      <c r="E593" s="15"/>
      <c r="F593" s="4">
        <v>4200000</v>
      </c>
      <c r="G593" s="27" t="s">
        <v>960</v>
      </c>
      <c r="H593" s="122"/>
      <c r="I593" s="145"/>
      <c r="J593" s="100" t="s">
        <v>897</v>
      </c>
    </row>
    <row r="594" spans="1:19" x14ac:dyDescent="0.4">
      <c r="A594" s="99" t="s">
        <v>1704</v>
      </c>
      <c r="B594" s="2" t="s">
        <v>1503</v>
      </c>
      <c r="C594" s="35">
        <v>40744</v>
      </c>
      <c r="D594" s="3" t="s">
        <v>217</v>
      </c>
      <c r="E594" s="15"/>
      <c r="F594" s="4">
        <v>648000</v>
      </c>
      <c r="G594" s="27" t="s">
        <v>875</v>
      </c>
      <c r="H594" s="122"/>
      <c r="I594" s="145"/>
      <c r="J594" s="100" t="s">
        <v>490</v>
      </c>
    </row>
    <row r="595" spans="1:19" x14ac:dyDescent="0.4">
      <c r="A595" s="99" t="s">
        <v>1767</v>
      </c>
      <c r="B595" s="2" t="s">
        <v>1503</v>
      </c>
      <c r="C595" s="35">
        <v>40883</v>
      </c>
      <c r="D595" s="3" t="s">
        <v>1312</v>
      </c>
      <c r="E595" s="15"/>
      <c r="F595" s="4">
        <v>4870000</v>
      </c>
      <c r="G595" s="27" t="s">
        <v>1530</v>
      </c>
      <c r="H595" s="122"/>
      <c r="I595" s="145"/>
      <c r="J595" s="100" t="s">
        <v>1768</v>
      </c>
    </row>
    <row r="596" spans="1:19" x14ac:dyDescent="0.4">
      <c r="A596" s="99" t="s">
        <v>1767</v>
      </c>
      <c r="B596" s="2" t="s">
        <v>1503</v>
      </c>
      <c r="C596" s="35">
        <v>40762</v>
      </c>
      <c r="D596" s="3" t="s">
        <v>1108</v>
      </c>
      <c r="E596" s="15"/>
      <c r="F596" s="4">
        <v>7140000</v>
      </c>
      <c r="G596" s="27" t="s">
        <v>556</v>
      </c>
      <c r="H596" s="122"/>
      <c r="I596" s="145"/>
      <c r="J596" s="100" t="s">
        <v>490</v>
      </c>
    </row>
    <row r="597" spans="1:19" x14ac:dyDescent="0.4">
      <c r="A597" s="99" t="s">
        <v>749</v>
      </c>
      <c r="B597" s="2" t="s">
        <v>1503</v>
      </c>
      <c r="C597" s="35">
        <v>40723</v>
      </c>
      <c r="D597" s="3" t="s">
        <v>217</v>
      </c>
      <c r="E597" s="15"/>
      <c r="F597" s="4">
        <v>1428000</v>
      </c>
      <c r="G597" s="27" t="s">
        <v>22</v>
      </c>
      <c r="H597" s="122"/>
      <c r="I597" s="145"/>
      <c r="J597" s="100" t="s">
        <v>49</v>
      </c>
    </row>
    <row r="598" spans="1:19" x14ac:dyDescent="0.4">
      <c r="A598" s="99" t="s">
        <v>796</v>
      </c>
      <c r="B598" s="2" t="s">
        <v>1503</v>
      </c>
      <c r="C598" s="35">
        <v>40975</v>
      </c>
      <c r="D598" s="3" t="s">
        <v>217</v>
      </c>
      <c r="E598" s="15"/>
      <c r="F598" s="4">
        <v>1300000</v>
      </c>
      <c r="G598" s="27" t="s">
        <v>22</v>
      </c>
      <c r="H598" s="122"/>
      <c r="I598" s="145"/>
      <c r="J598" s="100" t="s">
        <v>49</v>
      </c>
    </row>
    <row r="599" spans="1:19" x14ac:dyDescent="0.4">
      <c r="A599" s="99" t="s">
        <v>737</v>
      </c>
      <c r="B599" s="2" t="s">
        <v>1503</v>
      </c>
      <c r="C599" s="35">
        <v>40975</v>
      </c>
      <c r="D599" s="6" t="s">
        <v>1568</v>
      </c>
      <c r="E599" s="15"/>
      <c r="F599" s="4"/>
      <c r="G599" s="30"/>
      <c r="H599" s="142"/>
      <c r="I599" s="139"/>
      <c r="J599" s="100" t="s">
        <v>490</v>
      </c>
    </row>
    <row r="600" spans="1:19" x14ac:dyDescent="0.4">
      <c r="A600" s="99" t="s">
        <v>782</v>
      </c>
      <c r="B600" s="2" t="s">
        <v>1503</v>
      </c>
      <c r="C600" s="35">
        <v>40898</v>
      </c>
      <c r="D600" s="3" t="s">
        <v>367</v>
      </c>
      <c r="E600" s="15">
        <v>935000</v>
      </c>
      <c r="F600" s="4">
        <v>810000</v>
      </c>
      <c r="G600" s="5" t="s">
        <v>1214</v>
      </c>
      <c r="H600" s="139"/>
      <c r="I600" s="145"/>
      <c r="J600" s="100" t="s">
        <v>547</v>
      </c>
    </row>
    <row r="601" spans="1:19" x14ac:dyDescent="0.4">
      <c r="A601" s="99" t="s">
        <v>370</v>
      </c>
      <c r="B601" s="2" t="s">
        <v>1503</v>
      </c>
      <c r="C601" s="35">
        <v>40864</v>
      </c>
      <c r="D601" s="3" t="s">
        <v>1642</v>
      </c>
      <c r="E601" s="15">
        <v>3916500</v>
      </c>
      <c r="F601" s="4">
        <v>3549000</v>
      </c>
      <c r="G601" s="37" t="s">
        <v>875</v>
      </c>
      <c r="H601" s="135"/>
      <c r="I601" s="145"/>
      <c r="J601" s="100" t="s">
        <v>371</v>
      </c>
    </row>
    <row r="602" spans="1:19" x14ac:dyDescent="0.4">
      <c r="A602" s="99" t="s">
        <v>370</v>
      </c>
      <c r="B602" s="2" t="s">
        <v>1503</v>
      </c>
      <c r="C602" s="35">
        <v>40861</v>
      </c>
      <c r="D602" s="3" t="s">
        <v>1643</v>
      </c>
      <c r="E602" s="15">
        <v>4168500</v>
      </c>
      <c r="F602" s="4">
        <v>3969000</v>
      </c>
      <c r="G602" s="37" t="s">
        <v>875</v>
      </c>
      <c r="H602" s="135"/>
      <c r="I602" s="145"/>
      <c r="J602" s="100" t="s">
        <v>371</v>
      </c>
    </row>
    <row r="603" spans="1:19" ht="20.25" thickBot="1" x14ac:dyDescent="0.45">
      <c r="A603" s="185" t="s">
        <v>370</v>
      </c>
      <c r="B603" s="186" t="s">
        <v>1503</v>
      </c>
      <c r="C603" s="187">
        <v>40823</v>
      </c>
      <c r="D603" s="188" t="s">
        <v>1638</v>
      </c>
      <c r="E603" s="259">
        <v>3307500</v>
      </c>
      <c r="F603" s="189">
        <v>3097500</v>
      </c>
      <c r="G603" s="246" t="s">
        <v>1628</v>
      </c>
      <c r="H603" s="247"/>
      <c r="I603" s="248"/>
      <c r="J603" s="276" t="s">
        <v>371</v>
      </c>
    </row>
    <row r="604" spans="1:19" ht="20.25" thickTop="1" thickBot="1" x14ac:dyDescent="0.45">
      <c r="A604" s="330" t="s">
        <v>2040</v>
      </c>
      <c r="B604" s="701">
        <v>15</v>
      </c>
      <c r="C604" s="701"/>
      <c r="D604" s="702"/>
      <c r="E604" s="721">
        <f>SUM(F589:F603)</f>
        <v>313500500</v>
      </c>
      <c r="F604" s="722"/>
      <c r="G604" s="393"/>
      <c r="H604" s="343">
        <f>SUM(H589:H603)</f>
        <v>69.900000000000006</v>
      </c>
      <c r="I604" s="343">
        <f>SUM(I589:I603)</f>
        <v>10</v>
      </c>
      <c r="J604" s="397"/>
    </row>
    <row r="605" spans="1:19" ht="20.25" thickTop="1" x14ac:dyDescent="0.4">
      <c r="A605" s="114" t="s">
        <v>957</v>
      </c>
      <c r="B605" s="9" t="s">
        <v>1506</v>
      </c>
      <c r="C605" s="36">
        <v>40522</v>
      </c>
      <c r="D605" s="7" t="s">
        <v>0</v>
      </c>
      <c r="E605" s="260">
        <v>6330000</v>
      </c>
      <c r="F605" s="10">
        <v>3000000</v>
      </c>
      <c r="G605" s="28" t="s">
        <v>960</v>
      </c>
      <c r="H605" s="137"/>
      <c r="I605" s="146"/>
      <c r="J605" s="223" t="s">
        <v>49</v>
      </c>
      <c r="P605" s="17"/>
      <c r="Q605" s="17"/>
      <c r="S605" s="17"/>
    </row>
    <row r="606" spans="1:19" x14ac:dyDescent="0.4">
      <c r="A606" s="99" t="s">
        <v>741</v>
      </c>
      <c r="B606" s="2" t="s">
        <v>1506</v>
      </c>
      <c r="C606" s="35">
        <v>40499</v>
      </c>
      <c r="D606" s="3" t="s">
        <v>1528</v>
      </c>
      <c r="E606" s="15">
        <v>116665500</v>
      </c>
      <c r="F606" s="4">
        <v>9975000</v>
      </c>
      <c r="G606" s="37" t="s">
        <v>875</v>
      </c>
      <c r="H606" s="135"/>
      <c r="I606" s="145"/>
      <c r="J606" s="100" t="s">
        <v>303</v>
      </c>
    </row>
    <row r="607" spans="1:19" x14ac:dyDescent="0.4">
      <c r="A607" s="99" t="s">
        <v>911</v>
      </c>
      <c r="B607" s="2" t="s">
        <v>1506</v>
      </c>
      <c r="C607" s="35">
        <v>40484</v>
      </c>
      <c r="D607" s="3" t="s">
        <v>1507</v>
      </c>
      <c r="E607" s="15"/>
      <c r="F607" s="4">
        <v>40740000</v>
      </c>
      <c r="G607" s="27" t="s">
        <v>951</v>
      </c>
      <c r="H607" s="122"/>
      <c r="I607" s="145"/>
      <c r="J607" s="100" t="s">
        <v>897</v>
      </c>
    </row>
    <row r="608" spans="1:19" ht="20.25" thickBot="1" x14ac:dyDescent="0.45">
      <c r="A608" s="185" t="s">
        <v>1757</v>
      </c>
      <c r="B608" s="186" t="s">
        <v>1506</v>
      </c>
      <c r="C608" s="187">
        <v>40574</v>
      </c>
      <c r="D608" s="188" t="s">
        <v>1318</v>
      </c>
      <c r="E608" s="259"/>
      <c r="F608" s="189">
        <v>7665000</v>
      </c>
      <c r="G608" s="190" t="s">
        <v>951</v>
      </c>
      <c r="H608" s="251"/>
      <c r="I608" s="248"/>
      <c r="J608" s="276"/>
    </row>
    <row r="609" spans="1:10" ht="20.25" thickTop="1" thickBot="1" x14ac:dyDescent="0.45">
      <c r="A609" s="328" t="s">
        <v>2040</v>
      </c>
      <c r="B609" s="695">
        <v>4</v>
      </c>
      <c r="C609" s="695"/>
      <c r="D609" s="696"/>
      <c r="E609" s="729">
        <f>SUM(F605:F608)</f>
        <v>61380000</v>
      </c>
      <c r="F609" s="730"/>
      <c r="G609" s="399"/>
      <c r="H609" s="346">
        <f>SUM(H605:H608)</f>
        <v>0</v>
      </c>
      <c r="I609" s="335">
        <f>SUM(I605:I608)</f>
        <v>0</v>
      </c>
      <c r="J609" s="400"/>
    </row>
    <row r="618" spans="1:10" x14ac:dyDescent="0.4">
      <c r="C618" s="166"/>
    </row>
  </sheetData>
  <autoFilter ref="A1:S609" xr:uid="{A8DAE166-5409-4520-A879-0798649D4A18}">
    <filterColumn colId="11" showButton="0"/>
    <filterColumn colId="12" showButton="0"/>
    <filterColumn colId="13" showButton="0"/>
    <filterColumn colId="14" showButton="0"/>
    <filterColumn colId="16" showButton="0"/>
    <filterColumn colId="17" showButton="0"/>
    <sortState xmlns:xlrd2="http://schemas.microsoft.com/office/spreadsheetml/2017/richdata2" ref="A4:S609">
      <sortCondition descending="1" ref="B1:B608"/>
    </sortState>
  </autoFilter>
  <mergeCells count="48">
    <mergeCell ref="B8:D8"/>
    <mergeCell ref="E8:F8"/>
    <mergeCell ref="B6:D6"/>
    <mergeCell ref="E6:F6"/>
    <mergeCell ref="B4:D4"/>
    <mergeCell ref="E4:F4"/>
    <mergeCell ref="E609:F609"/>
    <mergeCell ref="E561:F561"/>
    <mergeCell ref="E588:F588"/>
    <mergeCell ref="E604:F604"/>
    <mergeCell ref="B561:D561"/>
    <mergeCell ref="B588:D588"/>
    <mergeCell ref="B604:D604"/>
    <mergeCell ref="B609:D609"/>
    <mergeCell ref="E441:F441"/>
    <mergeCell ref="E488:F488"/>
    <mergeCell ref="E525:F525"/>
    <mergeCell ref="B441:D441"/>
    <mergeCell ref="B488:D488"/>
    <mergeCell ref="B525:D525"/>
    <mergeCell ref="E299:F299"/>
    <mergeCell ref="E343:F343"/>
    <mergeCell ref="E398:F398"/>
    <mergeCell ref="B299:D299"/>
    <mergeCell ref="B343:D343"/>
    <mergeCell ref="B398:D398"/>
    <mergeCell ref="E134:F134"/>
    <mergeCell ref="E187:F187"/>
    <mergeCell ref="E243:F243"/>
    <mergeCell ref="B134:D134"/>
    <mergeCell ref="B187:D187"/>
    <mergeCell ref="B243:D243"/>
    <mergeCell ref="B74:D74"/>
    <mergeCell ref="E74:F74"/>
    <mergeCell ref="Q1:S1"/>
    <mergeCell ref="A1:A2"/>
    <mergeCell ref="B1:B2"/>
    <mergeCell ref="C1:C2"/>
    <mergeCell ref="D1:D2"/>
    <mergeCell ref="E1:E2"/>
    <mergeCell ref="F1:F2"/>
    <mergeCell ref="G1:G2"/>
    <mergeCell ref="H1:I1"/>
    <mergeCell ref="J1:J2"/>
    <mergeCell ref="K1:K2"/>
    <mergeCell ref="L1:P1"/>
    <mergeCell ref="B11:D11"/>
    <mergeCell ref="E11:F11"/>
  </mergeCells>
  <phoneticPr fontId="1"/>
  <pageMargins left="0.7" right="0.7" top="0.75" bottom="0.75" header="0.3" footer="0.3"/>
  <pageSetup paperSize="9" scale="1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0A02C-9793-4402-915C-A91121549325}">
  <dimension ref="A1:T148"/>
  <sheetViews>
    <sheetView view="pageBreakPreview" zoomScale="80" zoomScaleNormal="100" zoomScaleSheetLayoutView="80" workbookViewId="0">
      <pane ySplit="2" topLeftCell="A3" activePane="bottomLeft" state="frozen"/>
      <selection activeCell="H96" sqref="H96"/>
      <selection pane="bottomLeft" activeCell="K12" sqref="K12"/>
    </sheetView>
  </sheetViews>
  <sheetFormatPr defaultColWidth="8.625" defaultRowHeight="19.5" x14ac:dyDescent="0.4"/>
  <cols>
    <col min="1" max="1" width="16.75" style="19" bestFit="1" customWidth="1"/>
    <col min="2" max="2" width="8.625" style="20"/>
    <col min="3" max="3" width="15.375" style="34" customWidth="1"/>
    <col min="4" max="4" width="70.25" style="1" bestFit="1" customWidth="1"/>
    <col min="5" max="5" width="14.125" style="21" customWidth="1"/>
    <col min="6" max="6" width="18.875" style="21" customWidth="1"/>
    <col min="7" max="7" width="37.875" style="31" bestFit="1" customWidth="1"/>
    <col min="8" max="8" width="12.625" style="159" customWidth="1"/>
    <col min="9" max="9" width="12.625" style="150" customWidth="1"/>
    <col min="10" max="10" width="18.5" style="1" customWidth="1"/>
    <col min="11" max="11" width="16.25" style="1" customWidth="1"/>
    <col min="12" max="12" width="19.125" style="1" customWidth="1"/>
    <col min="13" max="13" width="28.25" style="17" customWidth="1"/>
    <col min="14" max="14" width="11" style="1" customWidth="1"/>
    <col min="15" max="15" width="13" style="1" customWidth="1"/>
    <col min="16" max="16" width="21.375" style="1" customWidth="1"/>
    <col min="17" max="17" width="78.75" style="1" customWidth="1"/>
    <col min="18" max="18" width="27.625" style="1" customWidth="1"/>
    <col min="19" max="19" width="20.375" style="1" customWidth="1"/>
    <col min="20" max="16384" width="8.625" style="1"/>
  </cols>
  <sheetData>
    <row r="1" spans="1:19" ht="31.5" customHeight="1" x14ac:dyDescent="0.4">
      <c r="A1" s="680" t="s">
        <v>1</v>
      </c>
      <c r="B1" s="682" t="s">
        <v>2</v>
      </c>
      <c r="C1" s="684" t="s">
        <v>3</v>
      </c>
      <c r="D1" s="686" t="s">
        <v>4</v>
      </c>
      <c r="E1" s="688" t="s">
        <v>5</v>
      </c>
      <c r="F1" s="688" t="s">
        <v>6</v>
      </c>
      <c r="G1" s="690" t="s">
        <v>7</v>
      </c>
      <c r="H1" s="692" t="s">
        <v>8</v>
      </c>
      <c r="I1" s="693"/>
      <c r="J1" s="686" t="s">
        <v>9</v>
      </c>
      <c r="K1" s="678" t="s">
        <v>10</v>
      </c>
      <c r="L1" s="678" t="s">
        <v>11</v>
      </c>
      <c r="M1" s="678"/>
      <c r="N1" s="678"/>
      <c r="O1" s="678"/>
      <c r="P1" s="678"/>
      <c r="Q1" s="678" t="s">
        <v>12</v>
      </c>
      <c r="R1" s="678"/>
      <c r="S1" s="679"/>
    </row>
    <row r="2" spans="1:19" ht="24.95" customHeight="1" thickBot="1" x14ac:dyDescent="0.45">
      <c r="A2" s="681"/>
      <c r="B2" s="683"/>
      <c r="C2" s="685"/>
      <c r="D2" s="687"/>
      <c r="E2" s="689"/>
      <c r="F2" s="689"/>
      <c r="G2" s="691"/>
      <c r="H2" s="124" t="s">
        <v>1435</v>
      </c>
      <c r="I2" s="125" t="s">
        <v>1384</v>
      </c>
      <c r="J2" s="687"/>
      <c r="K2" s="694"/>
      <c r="L2" s="25" t="s">
        <v>13</v>
      </c>
      <c r="M2" s="26" t="s">
        <v>14</v>
      </c>
      <c r="N2" s="25" t="s">
        <v>15</v>
      </c>
      <c r="O2" s="25" t="s">
        <v>16</v>
      </c>
      <c r="P2" s="25" t="s">
        <v>17</v>
      </c>
      <c r="Q2" s="25" t="s">
        <v>18</v>
      </c>
      <c r="R2" s="25" t="s">
        <v>19</v>
      </c>
      <c r="S2" s="94" t="s">
        <v>17</v>
      </c>
    </row>
    <row r="3" spans="1:19" ht="24.95" customHeight="1" thickTop="1" x14ac:dyDescent="0.4">
      <c r="A3" s="633" t="s">
        <v>2404</v>
      </c>
      <c r="B3" s="634" t="s">
        <v>2180</v>
      </c>
      <c r="C3" s="635">
        <v>45373</v>
      </c>
      <c r="D3" s="636" t="s">
        <v>2436</v>
      </c>
      <c r="E3" s="637"/>
      <c r="F3" s="637"/>
      <c r="G3" s="638"/>
      <c r="H3" s="639">
        <v>4.75</v>
      </c>
      <c r="I3" s="640"/>
      <c r="J3" s="636" t="s">
        <v>547</v>
      </c>
      <c r="K3" s="357"/>
      <c r="L3" s="153"/>
      <c r="M3" s="160"/>
      <c r="N3" s="153"/>
      <c r="O3" s="153"/>
      <c r="P3" s="153"/>
      <c r="Q3" s="153"/>
      <c r="R3" s="153"/>
      <c r="S3" s="161"/>
    </row>
    <row r="4" spans="1:19" ht="24.95" customHeight="1" thickBot="1" x14ac:dyDescent="0.45">
      <c r="A4" s="641" t="s">
        <v>2437</v>
      </c>
      <c r="B4" s="642" t="s">
        <v>2180</v>
      </c>
      <c r="C4" s="643">
        <v>45379</v>
      </c>
      <c r="D4" s="644" t="s">
        <v>2438</v>
      </c>
      <c r="E4" s="645"/>
      <c r="F4" s="645"/>
      <c r="G4" s="646"/>
      <c r="H4" s="647"/>
      <c r="I4" s="648"/>
      <c r="J4" s="644" t="s">
        <v>403</v>
      </c>
      <c r="K4" s="357"/>
      <c r="L4" s="153"/>
      <c r="M4" s="160"/>
      <c r="N4" s="153"/>
      <c r="O4" s="153"/>
      <c r="P4" s="153"/>
      <c r="Q4" s="153"/>
      <c r="R4" s="153"/>
      <c r="S4" s="161"/>
    </row>
    <row r="5" spans="1:19" ht="24.95" customHeight="1" thickTop="1" x14ac:dyDescent="0.4">
      <c r="A5" s="114" t="s">
        <v>2365</v>
      </c>
      <c r="B5" s="9" t="s">
        <v>1379</v>
      </c>
      <c r="C5" s="194">
        <v>45232</v>
      </c>
      <c r="D5" s="513" t="s">
        <v>2364</v>
      </c>
      <c r="E5" s="260">
        <v>3940000</v>
      </c>
      <c r="F5" s="260">
        <v>3030000</v>
      </c>
      <c r="G5" s="554" t="s">
        <v>1149</v>
      </c>
      <c r="H5" s="584"/>
      <c r="I5" s="524"/>
      <c r="J5" s="355" t="s">
        <v>482</v>
      </c>
      <c r="K5" s="357"/>
      <c r="L5" s="153"/>
      <c r="M5" s="160"/>
      <c r="N5" s="153"/>
      <c r="O5" s="153"/>
      <c r="P5" s="153"/>
      <c r="Q5" s="153"/>
      <c r="R5" s="153"/>
      <c r="S5" s="161"/>
    </row>
    <row r="6" spans="1:19" ht="24.95" customHeight="1" x14ac:dyDescent="0.4">
      <c r="A6" s="99" t="s">
        <v>2374</v>
      </c>
      <c r="B6" s="9" t="s">
        <v>1379</v>
      </c>
      <c r="C6" s="35">
        <v>45215</v>
      </c>
      <c r="D6" s="162" t="s">
        <v>2373</v>
      </c>
      <c r="E6" s="260"/>
      <c r="F6" s="260">
        <v>17500000</v>
      </c>
      <c r="G6" s="29" t="s">
        <v>1149</v>
      </c>
      <c r="H6" s="143"/>
      <c r="I6" s="145"/>
      <c r="J6" s="468" t="s">
        <v>482</v>
      </c>
      <c r="K6" s="357"/>
      <c r="L6" s="153"/>
      <c r="M6" s="160"/>
      <c r="N6" s="153"/>
      <c r="O6" s="153"/>
      <c r="P6" s="153"/>
      <c r="Q6" s="153"/>
      <c r="R6" s="153"/>
      <c r="S6" s="161"/>
    </row>
    <row r="7" spans="1:19" ht="24.95" customHeight="1" x14ac:dyDescent="0.4">
      <c r="A7" s="99" t="s">
        <v>2362</v>
      </c>
      <c r="B7" s="9" t="s">
        <v>1379</v>
      </c>
      <c r="C7" s="35">
        <v>45224</v>
      </c>
      <c r="D7" s="162" t="s">
        <v>2363</v>
      </c>
      <c r="E7" s="260">
        <v>4850000</v>
      </c>
      <c r="F7" s="260">
        <v>4820000</v>
      </c>
      <c r="G7" s="29" t="s">
        <v>2370</v>
      </c>
      <c r="H7" s="143">
        <v>1.667</v>
      </c>
      <c r="I7" s="566"/>
      <c r="J7" s="162" t="s">
        <v>482</v>
      </c>
      <c r="K7" s="357"/>
      <c r="L7" s="153"/>
      <c r="M7" s="160"/>
      <c r="N7" s="153"/>
      <c r="O7" s="153"/>
      <c r="P7" s="153"/>
      <c r="Q7" s="153"/>
      <c r="R7" s="153"/>
      <c r="S7" s="161"/>
    </row>
    <row r="8" spans="1:19" ht="24.95" customHeight="1" x14ac:dyDescent="0.4">
      <c r="A8" s="114" t="s">
        <v>2359</v>
      </c>
      <c r="B8" s="9" t="s">
        <v>1379</v>
      </c>
      <c r="C8" s="35">
        <v>45222</v>
      </c>
      <c r="D8" s="162" t="s">
        <v>2360</v>
      </c>
      <c r="E8" s="260">
        <v>8500000</v>
      </c>
      <c r="F8" s="260">
        <v>7040000</v>
      </c>
      <c r="G8" s="554" t="s">
        <v>1149</v>
      </c>
      <c r="H8" s="565"/>
      <c r="I8" s="566"/>
      <c r="J8" s="355" t="s">
        <v>482</v>
      </c>
      <c r="K8" s="357"/>
      <c r="L8" s="153"/>
      <c r="M8" s="160"/>
      <c r="N8" s="153"/>
      <c r="O8" s="153"/>
      <c r="P8" s="153"/>
      <c r="Q8" s="153"/>
      <c r="R8" s="153"/>
      <c r="S8" s="161"/>
    </row>
    <row r="9" spans="1:19" ht="24.95" customHeight="1" x14ac:dyDescent="0.4">
      <c r="A9" s="114" t="s">
        <v>2350</v>
      </c>
      <c r="B9" s="9" t="s">
        <v>1379</v>
      </c>
      <c r="C9" s="35">
        <v>45202</v>
      </c>
      <c r="D9" s="162" t="s">
        <v>2349</v>
      </c>
      <c r="E9" s="530"/>
      <c r="F9" s="260">
        <v>33000000</v>
      </c>
      <c r="G9" s="27" t="s">
        <v>1149</v>
      </c>
      <c r="H9" s="143">
        <v>200</v>
      </c>
      <c r="I9" s="458">
        <v>40</v>
      </c>
      <c r="J9" s="355" t="s">
        <v>547</v>
      </c>
      <c r="K9" s="357"/>
      <c r="L9" s="153"/>
      <c r="M9" s="160"/>
      <c r="N9" s="153"/>
      <c r="O9" s="153"/>
      <c r="P9" s="153"/>
      <c r="Q9" s="153"/>
      <c r="R9" s="153"/>
      <c r="S9" s="161"/>
    </row>
    <row r="10" spans="1:19" ht="24.95" customHeight="1" x14ac:dyDescent="0.4">
      <c r="A10" s="192" t="s">
        <v>2340</v>
      </c>
      <c r="B10" s="193" t="s">
        <v>1379</v>
      </c>
      <c r="C10" s="194">
        <v>45173</v>
      </c>
      <c r="D10" s="355" t="s">
        <v>2341</v>
      </c>
      <c r="E10" s="523"/>
      <c r="F10" s="530"/>
      <c r="G10" s="27" t="s">
        <v>516</v>
      </c>
      <c r="H10" s="525">
        <v>11</v>
      </c>
      <c r="I10" s="524"/>
      <c r="J10" s="513" t="s">
        <v>547</v>
      </c>
      <c r="K10" s="357"/>
      <c r="L10" s="153"/>
      <c r="M10" s="160"/>
      <c r="N10" s="153"/>
      <c r="O10" s="153"/>
      <c r="P10" s="153"/>
      <c r="Q10" s="153"/>
      <c r="R10" s="153"/>
      <c r="S10" s="161"/>
    </row>
    <row r="11" spans="1:19" ht="24.95" customHeight="1" x14ac:dyDescent="0.4">
      <c r="A11" s="99" t="s">
        <v>2265</v>
      </c>
      <c r="B11" s="2" t="s">
        <v>1379</v>
      </c>
      <c r="C11" s="35">
        <v>45126</v>
      </c>
      <c r="D11" s="355" t="s">
        <v>2266</v>
      </c>
      <c r="E11" s="15">
        <v>3110000</v>
      </c>
      <c r="F11" s="260">
        <v>1990000</v>
      </c>
      <c r="G11" s="92" t="s">
        <v>563</v>
      </c>
      <c r="H11" s="143"/>
      <c r="I11" s="145"/>
      <c r="J11" s="162" t="s">
        <v>403</v>
      </c>
      <c r="K11" s="357"/>
      <c r="L11" s="153"/>
      <c r="M11" s="160"/>
      <c r="N11" s="153"/>
      <c r="O11" s="153"/>
      <c r="P11" s="153"/>
      <c r="Q11" s="153"/>
      <c r="R11" s="153"/>
      <c r="S11" s="161"/>
    </row>
    <row r="12" spans="1:19" ht="56.25" x14ac:dyDescent="0.4">
      <c r="A12" s="479" t="s">
        <v>2198</v>
      </c>
      <c r="B12" s="480" t="s">
        <v>1379</v>
      </c>
      <c r="C12" s="481">
        <v>45091</v>
      </c>
      <c r="D12" s="482" t="s">
        <v>2199</v>
      </c>
      <c r="E12" s="484">
        <v>123070000</v>
      </c>
      <c r="F12" s="484">
        <v>103500000</v>
      </c>
      <c r="G12" s="485" t="s">
        <v>1047</v>
      </c>
      <c r="H12" s="486">
        <v>607</v>
      </c>
      <c r="I12" s="152"/>
      <c r="J12" s="531" t="s">
        <v>2200</v>
      </c>
      <c r="K12" s="357"/>
      <c r="L12" s="153"/>
      <c r="M12" s="160"/>
      <c r="N12" s="153"/>
      <c r="O12" s="153"/>
      <c r="P12" s="153"/>
      <c r="Q12" s="153"/>
      <c r="R12" s="153"/>
      <c r="S12" s="161"/>
    </row>
    <row r="13" spans="1:19" ht="24.95" customHeight="1" x14ac:dyDescent="0.4">
      <c r="A13" s="114" t="s">
        <v>2053</v>
      </c>
      <c r="B13" s="9" t="s">
        <v>1379</v>
      </c>
      <c r="C13" s="36">
        <v>45117</v>
      </c>
      <c r="D13" s="355" t="s">
        <v>2333</v>
      </c>
      <c r="E13" s="260"/>
      <c r="F13" s="260">
        <v>11700000</v>
      </c>
      <c r="G13" s="516" t="s">
        <v>2334</v>
      </c>
      <c r="H13" s="151">
        <v>63.2</v>
      </c>
      <c r="I13" s="152">
        <v>60</v>
      </c>
      <c r="J13" s="355" t="s">
        <v>119</v>
      </c>
      <c r="K13" s="357"/>
      <c r="L13" s="153"/>
      <c r="M13" s="160"/>
      <c r="N13" s="153"/>
      <c r="O13" s="153"/>
      <c r="P13" s="153"/>
      <c r="Q13" s="153"/>
      <c r="R13" s="153"/>
      <c r="S13" s="161"/>
    </row>
    <row r="14" spans="1:19" ht="24.95" customHeight="1" x14ac:dyDescent="0.4">
      <c r="A14" s="114" t="s">
        <v>2053</v>
      </c>
      <c r="B14" s="9" t="s">
        <v>1379</v>
      </c>
      <c r="C14" s="36">
        <v>45085</v>
      </c>
      <c r="D14" s="355" t="s">
        <v>2197</v>
      </c>
      <c r="E14" s="260"/>
      <c r="F14" s="260">
        <v>13800000</v>
      </c>
      <c r="G14" s="29" t="s">
        <v>2126</v>
      </c>
      <c r="H14" s="151">
        <v>81.599999999999994</v>
      </c>
      <c r="I14" s="152">
        <v>80</v>
      </c>
      <c r="J14" s="355" t="s">
        <v>119</v>
      </c>
      <c r="K14" s="357"/>
      <c r="L14" s="153"/>
      <c r="M14" s="160"/>
      <c r="N14" s="153"/>
      <c r="O14" s="153"/>
      <c r="P14" s="153"/>
      <c r="Q14" s="153"/>
      <c r="R14" s="153"/>
      <c r="S14" s="161"/>
    </row>
    <row r="15" spans="1:19" ht="24.95" customHeight="1" x14ac:dyDescent="0.4">
      <c r="A15" s="114" t="s">
        <v>2060</v>
      </c>
      <c r="B15" s="9" t="s">
        <v>1379</v>
      </c>
      <c r="C15" s="36">
        <v>45016</v>
      </c>
      <c r="D15" s="355" t="s">
        <v>879</v>
      </c>
      <c r="E15" s="260">
        <v>4460000</v>
      </c>
      <c r="F15" s="260">
        <v>3150000</v>
      </c>
      <c r="G15" s="29" t="s">
        <v>2138</v>
      </c>
      <c r="H15" s="151"/>
      <c r="I15" s="152"/>
      <c r="J15" s="355" t="s">
        <v>403</v>
      </c>
      <c r="K15" s="357"/>
      <c r="L15" s="153"/>
      <c r="M15" s="160"/>
      <c r="N15" s="153"/>
      <c r="O15" s="153"/>
      <c r="P15" s="153"/>
      <c r="Q15" s="153"/>
      <c r="R15" s="153"/>
      <c r="S15" s="161"/>
    </row>
    <row r="16" spans="1:19" ht="24.95" customHeight="1" x14ac:dyDescent="0.4">
      <c r="A16" s="114" t="s">
        <v>2053</v>
      </c>
      <c r="B16" s="9" t="s">
        <v>1379</v>
      </c>
      <c r="C16" s="36">
        <v>45007</v>
      </c>
      <c r="D16" s="355" t="s">
        <v>1102</v>
      </c>
      <c r="E16" s="260"/>
      <c r="F16" s="260">
        <v>11770000</v>
      </c>
      <c r="G16" s="92" t="s">
        <v>2126</v>
      </c>
      <c r="H16" s="151">
        <v>301</v>
      </c>
      <c r="I16" s="152">
        <v>77</v>
      </c>
      <c r="J16" s="355" t="s">
        <v>119</v>
      </c>
      <c r="K16" s="357"/>
      <c r="L16" s="153"/>
      <c r="M16" s="160"/>
      <c r="N16" s="153"/>
      <c r="O16" s="153"/>
      <c r="P16" s="153"/>
      <c r="Q16" s="153"/>
      <c r="R16" s="153"/>
      <c r="S16" s="161"/>
    </row>
    <row r="17" spans="1:19" ht="24.95" customHeight="1" thickBot="1" x14ac:dyDescent="0.45">
      <c r="A17" s="185" t="s">
        <v>2053</v>
      </c>
      <c r="B17" s="186" t="s">
        <v>1379</v>
      </c>
      <c r="C17" s="187">
        <v>45007</v>
      </c>
      <c r="D17" s="416" t="s">
        <v>2054</v>
      </c>
      <c r="E17" s="259"/>
      <c r="F17" s="259">
        <v>9470000</v>
      </c>
      <c r="G17" s="254" t="s">
        <v>2126</v>
      </c>
      <c r="H17" s="255">
        <v>177</v>
      </c>
      <c r="I17" s="248">
        <v>47</v>
      </c>
      <c r="J17" s="416" t="s">
        <v>119</v>
      </c>
      <c r="K17" s="357"/>
      <c r="L17" s="153"/>
      <c r="M17" s="160"/>
      <c r="N17" s="153"/>
      <c r="O17" s="153"/>
      <c r="P17" s="153"/>
      <c r="Q17" s="153"/>
      <c r="R17" s="153"/>
      <c r="S17" s="161"/>
    </row>
    <row r="18" spans="1:19" ht="24.95" customHeight="1" thickTop="1" thickBot="1" x14ac:dyDescent="0.45">
      <c r="A18" s="361" t="s">
        <v>2040</v>
      </c>
      <c r="B18" s="710"/>
      <c r="C18" s="711"/>
      <c r="D18" s="712"/>
      <c r="E18" s="370"/>
      <c r="F18" s="370"/>
      <c r="G18" s="379"/>
      <c r="H18" s="371">
        <f>SUM(H9:H17)</f>
        <v>1440.8000000000002</v>
      </c>
      <c r="I18" s="371">
        <f>SUM(I9:I17)</f>
        <v>304</v>
      </c>
      <c r="J18" s="380"/>
      <c r="K18" s="357"/>
      <c r="L18" s="153"/>
      <c r="M18" s="160"/>
      <c r="N18" s="153"/>
      <c r="O18" s="153"/>
      <c r="P18" s="153"/>
      <c r="Q18" s="153"/>
      <c r="R18" s="153"/>
      <c r="S18" s="161"/>
    </row>
    <row r="19" spans="1:19" ht="71.25" customHeight="1" thickTop="1" x14ac:dyDescent="0.4">
      <c r="A19" s="95" t="s">
        <v>1026</v>
      </c>
      <c r="B19" s="43" t="s">
        <v>478</v>
      </c>
      <c r="C19" s="82">
        <v>44676</v>
      </c>
      <c r="D19" s="83" t="s">
        <v>1027</v>
      </c>
      <c r="E19" s="84"/>
      <c r="F19" s="84">
        <v>11770000</v>
      </c>
      <c r="G19" s="96" t="s">
        <v>2055</v>
      </c>
      <c r="H19" s="173">
        <v>232</v>
      </c>
      <c r="I19" s="175">
        <v>85</v>
      </c>
      <c r="J19" s="83" t="s">
        <v>119</v>
      </c>
      <c r="K19" s="83"/>
      <c r="L19" s="83"/>
      <c r="M19" s="87"/>
      <c r="N19" s="83"/>
      <c r="O19" s="83"/>
      <c r="P19" s="83"/>
      <c r="Q19" s="83"/>
      <c r="R19" s="83"/>
      <c r="S19" s="98"/>
    </row>
    <row r="20" spans="1:19" ht="64.5" customHeight="1" x14ac:dyDescent="0.4">
      <c r="A20" s="99" t="s">
        <v>1026</v>
      </c>
      <c r="B20" s="2" t="s">
        <v>478</v>
      </c>
      <c r="C20" s="35">
        <v>44676</v>
      </c>
      <c r="D20" s="3" t="s">
        <v>1028</v>
      </c>
      <c r="E20" s="4"/>
      <c r="F20" s="4">
        <v>15270000</v>
      </c>
      <c r="G20" s="27" t="s">
        <v>951</v>
      </c>
      <c r="H20" s="122">
        <v>364</v>
      </c>
      <c r="I20" s="145">
        <v>117</v>
      </c>
      <c r="J20" s="3" t="s">
        <v>119</v>
      </c>
      <c r="K20" s="3"/>
      <c r="L20" s="3"/>
      <c r="M20" s="6"/>
      <c r="N20" s="3"/>
      <c r="O20" s="3"/>
      <c r="P20" s="3"/>
      <c r="Q20" s="3"/>
      <c r="R20" s="3"/>
      <c r="S20" s="100"/>
    </row>
    <row r="21" spans="1:19" ht="53.25" customHeight="1" x14ac:dyDescent="0.4">
      <c r="A21" s="99" t="s">
        <v>1031</v>
      </c>
      <c r="B21" s="2" t="s">
        <v>478</v>
      </c>
      <c r="C21" s="35">
        <v>44720</v>
      </c>
      <c r="D21" s="3" t="s">
        <v>0</v>
      </c>
      <c r="E21" s="4">
        <v>4320000</v>
      </c>
      <c r="F21" s="4">
        <v>3050000</v>
      </c>
      <c r="G21" s="27" t="s">
        <v>556</v>
      </c>
      <c r="H21" s="122"/>
      <c r="I21" s="146"/>
      <c r="J21" s="3" t="s">
        <v>403</v>
      </c>
      <c r="K21" s="3"/>
      <c r="L21" s="3"/>
      <c r="M21" s="6"/>
      <c r="N21" s="3"/>
      <c r="O21" s="3"/>
      <c r="P21" s="3"/>
      <c r="Q21" s="3"/>
      <c r="R21" s="3"/>
      <c r="S21" s="100"/>
    </row>
    <row r="22" spans="1:19" ht="53.25" customHeight="1" x14ac:dyDescent="0.4">
      <c r="A22" s="99" t="s">
        <v>1142</v>
      </c>
      <c r="B22" s="2" t="s">
        <v>478</v>
      </c>
      <c r="C22" s="35">
        <v>44741</v>
      </c>
      <c r="D22" s="3" t="s">
        <v>0</v>
      </c>
      <c r="E22" s="4">
        <v>436000</v>
      </c>
      <c r="F22" s="4">
        <v>1950000</v>
      </c>
      <c r="G22" s="27" t="s">
        <v>556</v>
      </c>
      <c r="H22" s="122"/>
      <c r="I22" s="139"/>
      <c r="J22" s="3" t="s">
        <v>403</v>
      </c>
      <c r="K22" s="3"/>
      <c r="L22" s="3"/>
      <c r="M22" s="6"/>
      <c r="N22" s="3"/>
      <c r="O22" s="3"/>
      <c r="P22" s="3"/>
      <c r="Q22" s="3"/>
      <c r="R22" s="3"/>
      <c r="S22" s="100"/>
    </row>
    <row r="23" spans="1:19" ht="62.25" customHeight="1" x14ac:dyDescent="0.4">
      <c r="A23" s="99" t="s">
        <v>1038</v>
      </c>
      <c r="B23" s="2" t="s">
        <v>935</v>
      </c>
      <c r="C23" s="35">
        <v>44740</v>
      </c>
      <c r="D23" s="6" t="s">
        <v>1146</v>
      </c>
      <c r="E23" s="4"/>
      <c r="F23" s="4">
        <v>2150000</v>
      </c>
      <c r="G23" s="27" t="s">
        <v>556</v>
      </c>
      <c r="H23" s="122"/>
      <c r="I23" s="145"/>
      <c r="J23" s="3" t="s">
        <v>403</v>
      </c>
      <c r="K23" s="3"/>
      <c r="L23" s="3"/>
      <c r="M23" s="6"/>
      <c r="N23" s="3"/>
      <c r="O23" s="3"/>
      <c r="P23" s="3"/>
      <c r="Q23" s="3"/>
      <c r="R23" s="3"/>
      <c r="S23" s="100"/>
    </row>
    <row r="24" spans="1:19" ht="62.25" customHeight="1" x14ac:dyDescent="0.4">
      <c r="A24" s="99" t="s">
        <v>1029</v>
      </c>
      <c r="B24" s="2" t="s">
        <v>935</v>
      </c>
      <c r="C24" s="35">
        <v>44825</v>
      </c>
      <c r="D24" s="3" t="s">
        <v>1039</v>
      </c>
      <c r="E24" s="4">
        <v>7250000</v>
      </c>
      <c r="F24" s="4">
        <v>7000000</v>
      </c>
      <c r="G24" s="27" t="s">
        <v>556</v>
      </c>
      <c r="H24" s="122"/>
      <c r="I24" s="145"/>
      <c r="J24" s="3" t="s">
        <v>403</v>
      </c>
      <c r="K24" s="3"/>
      <c r="L24" s="3"/>
      <c r="M24" s="6"/>
      <c r="N24" s="3"/>
      <c r="O24" s="3"/>
      <c r="P24" s="3"/>
      <c r="Q24" s="3"/>
      <c r="R24" s="3"/>
      <c r="S24" s="100"/>
    </row>
    <row r="25" spans="1:19" ht="53.25" customHeight="1" x14ac:dyDescent="0.4">
      <c r="A25" s="99" t="s">
        <v>1031</v>
      </c>
      <c r="B25" s="2" t="s">
        <v>935</v>
      </c>
      <c r="C25" s="35">
        <v>44853</v>
      </c>
      <c r="D25" s="3" t="s">
        <v>1040</v>
      </c>
      <c r="E25" s="4">
        <v>4640000</v>
      </c>
      <c r="F25" s="4">
        <v>3900000</v>
      </c>
      <c r="G25" s="27" t="s">
        <v>556</v>
      </c>
      <c r="H25" s="122"/>
      <c r="I25" s="145"/>
      <c r="J25" s="3" t="s">
        <v>403</v>
      </c>
      <c r="K25" s="3"/>
      <c r="L25" s="3"/>
      <c r="M25" s="6"/>
      <c r="N25" s="3"/>
      <c r="O25" s="3"/>
      <c r="P25" s="3"/>
      <c r="Q25" s="3"/>
      <c r="R25" s="3"/>
      <c r="S25" s="100"/>
    </row>
    <row r="26" spans="1:19" ht="53.25" customHeight="1" x14ac:dyDescent="0.4">
      <c r="A26" s="99" t="s">
        <v>1035</v>
      </c>
      <c r="B26" s="2" t="s">
        <v>935</v>
      </c>
      <c r="C26" s="35">
        <v>44854</v>
      </c>
      <c r="D26" s="3" t="s">
        <v>1041</v>
      </c>
      <c r="E26" s="4">
        <v>25280000</v>
      </c>
      <c r="F26" s="4">
        <v>20350000</v>
      </c>
      <c r="G26" s="27" t="s">
        <v>556</v>
      </c>
      <c r="H26" s="122"/>
      <c r="I26" s="145"/>
      <c r="J26" s="3" t="s">
        <v>403</v>
      </c>
      <c r="K26" s="3"/>
      <c r="L26" s="3"/>
      <c r="M26" s="6"/>
      <c r="N26" s="3"/>
      <c r="O26" s="3"/>
      <c r="P26" s="3"/>
      <c r="Q26" s="3"/>
      <c r="R26" s="3"/>
      <c r="S26" s="100"/>
    </row>
    <row r="27" spans="1:19" ht="53.25" customHeight="1" x14ac:dyDescent="0.4">
      <c r="A27" s="99" t="s">
        <v>1033</v>
      </c>
      <c r="B27" s="2" t="s">
        <v>935</v>
      </c>
      <c r="C27" s="35">
        <v>44866</v>
      </c>
      <c r="D27" s="3" t="s">
        <v>1042</v>
      </c>
      <c r="E27" s="4">
        <v>5510000</v>
      </c>
      <c r="F27" s="4">
        <v>3450000</v>
      </c>
      <c r="G27" s="27" t="s">
        <v>556</v>
      </c>
      <c r="H27" s="122"/>
      <c r="I27" s="139"/>
      <c r="J27" s="3" t="s">
        <v>403</v>
      </c>
      <c r="K27" s="3"/>
      <c r="L27" s="3"/>
      <c r="M27" s="6"/>
      <c r="N27" s="3"/>
      <c r="O27" s="3"/>
      <c r="P27" s="3"/>
      <c r="Q27" s="3"/>
      <c r="R27" s="3"/>
      <c r="S27" s="100"/>
    </row>
    <row r="28" spans="1:19" ht="53.25" customHeight="1" x14ac:dyDescent="0.4">
      <c r="A28" s="99" t="s">
        <v>1032</v>
      </c>
      <c r="B28" s="2" t="s">
        <v>935</v>
      </c>
      <c r="C28" s="35">
        <v>44869</v>
      </c>
      <c r="D28" s="3" t="s">
        <v>0</v>
      </c>
      <c r="E28" s="4">
        <v>2810000</v>
      </c>
      <c r="F28" s="4">
        <v>2240000</v>
      </c>
      <c r="G28" s="37" t="s">
        <v>1149</v>
      </c>
      <c r="H28" s="135">
        <v>9</v>
      </c>
      <c r="I28" s="145"/>
      <c r="J28" s="3" t="s">
        <v>403</v>
      </c>
      <c r="K28" s="3"/>
      <c r="L28" s="3"/>
      <c r="M28" s="6"/>
      <c r="N28" s="3"/>
      <c r="O28" s="3"/>
      <c r="P28" s="3"/>
      <c r="Q28" s="3"/>
      <c r="R28" s="3"/>
      <c r="S28" s="100"/>
    </row>
    <row r="29" spans="1:19" ht="102" customHeight="1" x14ac:dyDescent="0.4">
      <c r="A29" s="99" t="s">
        <v>1043</v>
      </c>
      <c r="B29" s="2" t="s">
        <v>935</v>
      </c>
      <c r="C29" s="35">
        <v>44958</v>
      </c>
      <c r="D29" s="3" t="s">
        <v>2396</v>
      </c>
      <c r="E29" s="4">
        <v>1969000</v>
      </c>
      <c r="F29" s="4">
        <v>1390000</v>
      </c>
      <c r="G29" s="37" t="s">
        <v>1149</v>
      </c>
      <c r="H29" s="135"/>
      <c r="I29" s="139"/>
      <c r="J29" s="3" t="s">
        <v>403</v>
      </c>
      <c r="K29" s="3"/>
      <c r="L29" s="3"/>
      <c r="M29" s="6"/>
      <c r="N29" s="3"/>
      <c r="O29" s="3"/>
      <c r="P29" s="3"/>
      <c r="Q29" s="3"/>
      <c r="R29" s="3"/>
      <c r="S29" s="100"/>
    </row>
    <row r="30" spans="1:19" ht="114.75" customHeight="1" x14ac:dyDescent="0.4">
      <c r="A30" s="99" t="s">
        <v>1044</v>
      </c>
      <c r="B30" s="2" t="s">
        <v>935</v>
      </c>
      <c r="C30" s="35">
        <v>44623</v>
      </c>
      <c r="D30" s="3" t="s">
        <v>1046</v>
      </c>
      <c r="E30" s="4">
        <v>158150000</v>
      </c>
      <c r="F30" s="4">
        <v>134000000</v>
      </c>
      <c r="G30" s="37" t="s">
        <v>1047</v>
      </c>
      <c r="H30" s="135">
        <v>869</v>
      </c>
      <c r="I30" s="145"/>
      <c r="J30" s="3" t="s">
        <v>119</v>
      </c>
      <c r="K30" s="3"/>
      <c r="L30" s="3"/>
      <c r="M30" s="6"/>
      <c r="N30" s="3"/>
      <c r="O30" s="3"/>
      <c r="P30" s="3"/>
      <c r="Q30" s="3"/>
      <c r="R30" s="3"/>
      <c r="S30" s="100"/>
    </row>
    <row r="31" spans="1:19" ht="53.25" customHeight="1" thickBot="1" x14ac:dyDescent="0.45">
      <c r="A31" s="185" t="s">
        <v>1021</v>
      </c>
      <c r="B31" s="186" t="s">
        <v>935</v>
      </c>
      <c r="C31" s="187">
        <v>44900</v>
      </c>
      <c r="D31" s="188" t="s">
        <v>1025</v>
      </c>
      <c r="E31" s="189">
        <v>7470000</v>
      </c>
      <c r="F31" s="189">
        <v>7100000</v>
      </c>
      <c r="G31" s="190" t="s">
        <v>1024</v>
      </c>
      <c r="H31" s="251">
        <v>2.9</v>
      </c>
      <c r="I31" s="251"/>
      <c r="J31" s="315" t="s">
        <v>119</v>
      </c>
      <c r="K31" s="90"/>
      <c r="L31" s="3"/>
      <c r="M31" s="3"/>
      <c r="N31" s="6"/>
      <c r="O31" s="3"/>
      <c r="P31" s="3"/>
      <c r="Q31" s="3"/>
      <c r="R31" s="3"/>
      <c r="S31" s="100"/>
    </row>
    <row r="32" spans="1:19" ht="53.25" customHeight="1" thickTop="1" thickBot="1" x14ac:dyDescent="0.45">
      <c r="A32" s="330" t="s">
        <v>2040</v>
      </c>
      <c r="B32" s="701">
        <v>13</v>
      </c>
      <c r="C32" s="701"/>
      <c r="D32" s="702"/>
      <c r="E32" s="705">
        <f>SUM(F19:F31)</f>
        <v>213620000</v>
      </c>
      <c r="F32" s="706"/>
      <c r="G32" s="381"/>
      <c r="H32" s="345">
        <f>SUM(H19:H31)</f>
        <v>1476.9</v>
      </c>
      <c r="I32" s="345">
        <f>SUM(I19:I31)</f>
        <v>202</v>
      </c>
      <c r="J32" s="401"/>
      <c r="K32" s="90"/>
      <c r="L32" s="3"/>
      <c r="M32" s="3"/>
      <c r="N32" s="6"/>
      <c r="O32" s="3"/>
      <c r="P32" s="3"/>
      <c r="Q32" s="3"/>
      <c r="R32" s="3"/>
      <c r="S32" s="100"/>
    </row>
    <row r="33" spans="1:19" ht="53.25" customHeight="1" thickTop="1" x14ac:dyDescent="0.4">
      <c r="A33" s="114" t="s">
        <v>1026</v>
      </c>
      <c r="B33" s="9" t="s">
        <v>480</v>
      </c>
      <c r="C33" s="36">
        <v>44287</v>
      </c>
      <c r="D33" s="7" t="s">
        <v>1027</v>
      </c>
      <c r="E33" s="10"/>
      <c r="F33" s="10">
        <v>17660000</v>
      </c>
      <c r="G33" s="28" t="s">
        <v>951</v>
      </c>
      <c r="H33" s="137"/>
      <c r="I33" s="152"/>
      <c r="J33" s="7" t="s">
        <v>119</v>
      </c>
      <c r="K33" s="3"/>
      <c r="L33" s="3"/>
      <c r="M33" s="6"/>
      <c r="N33" s="3"/>
      <c r="O33" s="3"/>
      <c r="P33" s="3"/>
      <c r="Q33" s="3"/>
      <c r="R33" s="3"/>
      <c r="S33" s="100"/>
    </row>
    <row r="34" spans="1:19" ht="53.25" customHeight="1" x14ac:dyDescent="0.4">
      <c r="A34" s="99" t="s">
        <v>1026</v>
      </c>
      <c r="B34" s="2" t="s">
        <v>480</v>
      </c>
      <c r="C34" s="35">
        <v>44287</v>
      </c>
      <c r="D34" s="3" t="s">
        <v>1028</v>
      </c>
      <c r="E34" s="4"/>
      <c r="F34" s="4">
        <v>22860000</v>
      </c>
      <c r="G34" s="27" t="s">
        <v>951</v>
      </c>
      <c r="H34" s="122"/>
      <c r="I34" s="145"/>
      <c r="J34" s="3" t="s">
        <v>119</v>
      </c>
      <c r="K34" s="3"/>
      <c r="L34" s="3"/>
      <c r="M34" s="6"/>
      <c r="N34" s="3"/>
      <c r="O34" s="3"/>
      <c r="P34" s="3"/>
      <c r="Q34" s="3"/>
      <c r="R34" s="3"/>
      <c r="S34" s="100"/>
    </row>
    <row r="35" spans="1:19" ht="96" customHeight="1" x14ac:dyDescent="0.4">
      <c r="A35" s="105" t="s">
        <v>1029</v>
      </c>
      <c r="B35" s="2" t="s">
        <v>966</v>
      </c>
      <c r="C35" s="35">
        <v>44396</v>
      </c>
      <c r="D35" s="3" t="s">
        <v>1030</v>
      </c>
      <c r="E35" s="4">
        <v>9090000</v>
      </c>
      <c r="F35" s="4">
        <v>7272000</v>
      </c>
      <c r="G35" s="27" t="s">
        <v>556</v>
      </c>
      <c r="H35" s="122"/>
      <c r="I35" s="145"/>
      <c r="J35" s="3" t="s">
        <v>403</v>
      </c>
      <c r="K35" s="3"/>
      <c r="L35" s="3"/>
      <c r="M35" s="6"/>
      <c r="N35" s="3"/>
      <c r="O35" s="3"/>
      <c r="P35" s="3"/>
      <c r="Q35" s="3"/>
      <c r="R35" s="3"/>
      <c r="S35" s="100"/>
    </row>
    <row r="36" spans="1:19" ht="96" customHeight="1" x14ac:dyDescent="0.4">
      <c r="A36" s="99" t="s">
        <v>1031</v>
      </c>
      <c r="B36" s="2" t="s">
        <v>966</v>
      </c>
      <c r="C36" s="35">
        <v>44405</v>
      </c>
      <c r="D36" s="3" t="s">
        <v>0</v>
      </c>
      <c r="E36" s="4"/>
      <c r="F36" s="4">
        <v>4000000</v>
      </c>
      <c r="G36" s="27" t="s">
        <v>556</v>
      </c>
      <c r="H36" s="122"/>
      <c r="I36" s="145"/>
      <c r="J36" s="3" t="s">
        <v>403</v>
      </c>
      <c r="K36" s="3"/>
      <c r="L36" s="3"/>
      <c r="M36" s="6"/>
      <c r="N36" s="3"/>
      <c r="O36" s="3"/>
      <c r="P36" s="3"/>
      <c r="Q36" s="3"/>
      <c r="R36" s="3"/>
      <c r="S36" s="100"/>
    </row>
    <row r="37" spans="1:19" ht="97.5" customHeight="1" x14ac:dyDescent="0.4">
      <c r="A37" s="99" t="s">
        <v>1143</v>
      </c>
      <c r="B37" s="2" t="s">
        <v>480</v>
      </c>
      <c r="C37" s="35">
        <v>44461</v>
      </c>
      <c r="D37" s="3" t="s">
        <v>0</v>
      </c>
      <c r="E37" s="4">
        <v>1139600</v>
      </c>
      <c r="F37" s="4">
        <v>1001000</v>
      </c>
      <c r="G37" s="27" t="s">
        <v>1144</v>
      </c>
      <c r="H37" s="122"/>
      <c r="I37" s="145"/>
      <c r="J37" s="3" t="s">
        <v>403</v>
      </c>
      <c r="K37" s="3"/>
      <c r="L37" s="3"/>
      <c r="M37" s="6"/>
      <c r="N37" s="3"/>
      <c r="O37" s="3"/>
      <c r="P37" s="3"/>
      <c r="Q37" s="3"/>
      <c r="R37" s="3"/>
      <c r="S37" s="100"/>
    </row>
    <row r="38" spans="1:19" ht="93" customHeight="1" x14ac:dyDescent="0.4">
      <c r="A38" s="99" t="s">
        <v>1032</v>
      </c>
      <c r="B38" s="2" t="s">
        <v>966</v>
      </c>
      <c r="C38" s="35">
        <v>44484</v>
      </c>
      <c r="D38" s="3" t="s">
        <v>0</v>
      </c>
      <c r="E38" s="4">
        <v>2740000</v>
      </c>
      <c r="F38" s="4">
        <v>2190000</v>
      </c>
      <c r="G38" s="27" t="s">
        <v>516</v>
      </c>
      <c r="H38" s="122"/>
      <c r="I38" s="145"/>
      <c r="J38" s="3" t="s">
        <v>403</v>
      </c>
      <c r="K38" s="3"/>
      <c r="L38" s="3"/>
      <c r="M38" s="6"/>
      <c r="N38" s="3"/>
      <c r="O38" s="3"/>
      <c r="P38" s="3"/>
      <c r="Q38" s="3"/>
      <c r="R38" s="3"/>
      <c r="S38" s="100"/>
    </row>
    <row r="39" spans="1:19" ht="94.5" customHeight="1" x14ac:dyDescent="0.4">
      <c r="A39" s="99" t="s">
        <v>1033</v>
      </c>
      <c r="B39" s="2" t="s">
        <v>966</v>
      </c>
      <c r="C39" s="35">
        <v>44501</v>
      </c>
      <c r="D39" s="3" t="s">
        <v>1034</v>
      </c>
      <c r="E39" s="4">
        <v>4000000</v>
      </c>
      <c r="F39" s="4">
        <v>2200000</v>
      </c>
      <c r="G39" s="27" t="s">
        <v>556</v>
      </c>
      <c r="H39" s="122"/>
      <c r="I39" s="145"/>
      <c r="J39" s="3" t="s">
        <v>403</v>
      </c>
      <c r="K39" s="3"/>
      <c r="L39" s="3"/>
      <c r="M39" s="6"/>
      <c r="N39" s="3"/>
      <c r="O39" s="3"/>
      <c r="P39" s="3"/>
      <c r="Q39" s="3"/>
      <c r="R39" s="3"/>
      <c r="S39" s="100"/>
    </row>
    <row r="40" spans="1:19" ht="53.25" customHeight="1" x14ac:dyDescent="0.4">
      <c r="A40" s="99" t="s">
        <v>1035</v>
      </c>
      <c r="B40" s="2" t="s">
        <v>966</v>
      </c>
      <c r="C40" s="35">
        <v>44544</v>
      </c>
      <c r="D40" s="6" t="s">
        <v>1036</v>
      </c>
      <c r="E40" s="4">
        <v>3210000</v>
      </c>
      <c r="F40" s="4">
        <v>2880000</v>
      </c>
      <c r="G40" s="37" t="s">
        <v>1037</v>
      </c>
      <c r="H40" s="135"/>
      <c r="I40" s="145"/>
      <c r="J40" s="3" t="s">
        <v>403</v>
      </c>
      <c r="K40" s="3"/>
      <c r="L40" s="3"/>
      <c r="M40" s="6"/>
      <c r="N40" s="3"/>
      <c r="O40" s="3"/>
      <c r="P40" s="3"/>
      <c r="Q40" s="3"/>
      <c r="R40" s="3"/>
      <c r="S40" s="100"/>
    </row>
    <row r="41" spans="1:19" ht="53.25" customHeight="1" x14ac:dyDescent="0.4">
      <c r="A41" s="99" t="s">
        <v>1044</v>
      </c>
      <c r="B41" s="2" t="s">
        <v>480</v>
      </c>
      <c r="C41" s="35">
        <v>44259</v>
      </c>
      <c r="D41" s="3" t="s">
        <v>1045</v>
      </c>
      <c r="E41" s="4">
        <v>142700000</v>
      </c>
      <c r="F41" s="44">
        <v>118000000</v>
      </c>
      <c r="G41" s="27" t="s">
        <v>556</v>
      </c>
      <c r="H41" s="122">
        <v>790</v>
      </c>
      <c r="I41" s="145"/>
      <c r="J41" s="3" t="s">
        <v>119</v>
      </c>
      <c r="K41" s="3"/>
      <c r="L41" s="3"/>
      <c r="M41" s="6"/>
      <c r="N41" s="3"/>
      <c r="O41" s="3"/>
      <c r="P41" s="3"/>
      <c r="Q41" s="3"/>
      <c r="R41" s="3"/>
      <c r="S41" s="100"/>
    </row>
    <row r="42" spans="1:19" ht="63" customHeight="1" x14ac:dyDescent="0.4">
      <c r="A42" s="99" t="s">
        <v>1055</v>
      </c>
      <c r="B42" s="2" t="s">
        <v>480</v>
      </c>
      <c r="C42" s="35">
        <v>44496</v>
      </c>
      <c r="D42" s="3" t="s">
        <v>1056</v>
      </c>
      <c r="E42" s="4">
        <v>31750000</v>
      </c>
      <c r="F42" s="4">
        <v>29800000</v>
      </c>
      <c r="G42" s="27" t="s">
        <v>556</v>
      </c>
      <c r="H42" s="122"/>
      <c r="I42" s="139"/>
      <c r="J42" s="3" t="s">
        <v>403</v>
      </c>
      <c r="K42" s="3"/>
      <c r="L42" s="3"/>
      <c r="M42" s="6"/>
      <c r="N42" s="3"/>
      <c r="O42" s="3"/>
      <c r="P42" s="3"/>
      <c r="Q42" s="3"/>
      <c r="R42" s="3"/>
      <c r="S42" s="100"/>
    </row>
    <row r="43" spans="1:19" ht="63.75" customHeight="1" thickBot="1" x14ac:dyDescent="0.45">
      <c r="A43" s="185" t="s">
        <v>1022</v>
      </c>
      <c r="B43" s="186" t="s">
        <v>839</v>
      </c>
      <c r="C43" s="187">
        <v>44431</v>
      </c>
      <c r="D43" s="188" t="s">
        <v>1023</v>
      </c>
      <c r="E43" s="189">
        <v>2260000</v>
      </c>
      <c r="F43" s="189">
        <v>2200000</v>
      </c>
      <c r="G43" s="264" t="s">
        <v>1024</v>
      </c>
      <c r="H43" s="266">
        <v>0.3</v>
      </c>
      <c r="I43" s="266"/>
      <c r="J43" s="315" t="s">
        <v>119</v>
      </c>
      <c r="K43" s="3"/>
      <c r="L43" s="3"/>
      <c r="M43" s="3"/>
      <c r="N43" s="6"/>
      <c r="O43" s="3"/>
      <c r="P43" s="3"/>
      <c r="Q43" s="6"/>
      <c r="R43" s="6"/>
      <c r="S43" s="100"/>
    </row>
    <row r="44" spans="1:19" ht="63.75" customHeight="1" thickTop="1" thickBot="1" x14ac:dyDescent="0.45">
      <c r="A44" s="330" t="s">
        <v>2040</v>
      </c>
      <c r="B44" s="701">
        <v>11</v>
      </c>
      <c r="C44" s="701"/>
      <c r="D44" s="702"/>
      <c r="E44" s="721">
        <f>SUM(F33:F43)</f>
        <v>210063000</v>
      </c>
      <c r="F44" s="722"/>
      <c r="G44" s="393"/>
      <c r="H44" s="343">
        <f>SUM(H33:H43)</f>
        <v>790.3</v>
      </c>
      <c r="I44" s="343">
        <f>SUM(I33:I43)</f>
        <v>0</v>
      </c>
      <c r="J44" s="401"/>
      <c r="K44" s="3"/>
      <c r="L44" s="3"/>
      <c r="M44" s="3"/>
      <c r="N44" s="6"/>
      <c r="O44" s="3"/>
      <c r="P44" s="3"/>
      <c r="Q44" s="6"/>
      <c r="R44" s="6"/>
      <c r="S44" s="100"/>
    </row>
    <row r="45" spans="1:19" ht="63.75" customHeight="1" thickTop="1" x14ac:dyDescent="0.4">
      <c r="A45" s="114" t="s">
        <v>1044</v>
      </c>
      <c r="B45" s="9" t="s">
        <v>558</v>
      </c>
      <c r="C45" s="36">
        <v>44144</v>
      </c>
      <c r="D45" s="7" t="s">
        <v>1048</v>
      </c>
      <c r="E45" s="10"/>
      <c r="F45" s="10">
        <v>115000000</v>
      </c>
      <c r="G45" s="38" t="s">
        <v>386</v>
      </c>
      <c r="H45" s="138">
        <v>779</v>
      </c>
      <c r="I45" s="152"/>
      <c r="J45" s="7" t="s">
        <v>119</v>
      </c>
      <c r="K45" s="3"/>
      <c r="L45" s="3"/>
      <c r="M45" s="6"/>
      <c r="N45" s="3"/>
      <c r="O45" s="3"/>
      <c r="P45" s="3"/>
      <c r="Q45" s="3"/>
      <c r="R45" s="3"/>
      <c r="S45" s="100"/>
    </row>
    <row r="46" spans="1:19" ht="63.75" customHeight="1" x14ac:dyDescent="0.4">
      <c r="A46" s="99" t="s">
        <v>1049</v>
      </c>
      <c r="B46" s="2" t="s">
        <v>558</v>
      </c>
      <c r="C46" s="35">
        <v>44180</v>
      </c>
      <c r="D46" s="3" t="s">
        <v>1050</v>
      </c>
      <c r="E46" s="4"/>
      <c r="F46" s="4"/>
      <c r="G46" s="27"/>
      <c r="H46" s="122"/>
      <c r="I46" s="145"/>
      <c r="J46" s="3" t="s">
        <v>119</v>
      </c>
      <c r="K46" s="3"/>
      <c r="L46" s="3"/>
      <c r="M46" s="6"/>
      <c r="N46" s="3"/>
      <c r="O46" s="3"/>
      <c r="P46" s="3"/>
      <c r="Q46" s="3"/>
      <c r="R46" s="3"/>
      <c r="S46" s="100"/>
    </row>
    <row r="47" spans="1:19" ht="63.75" customHeight="1" x14ac:dyDescent="0.4">
      <c r="A47" s="99" t="s">
        <v>1101</v>
      </c>
      <c r="B47" s="2" t="s">
        <v>558</v>
      </c>
      <c r="C47" s="35">
        <v>43922</v>
      </c>
      <c r="D47" s="90" t="s">
        <v>1104</v>
      </c>
      <c r="E47" s="4"/>
      <c r="F47" s="4">
        <v>17400000</v>
      </c>
      <c r="G47" s="27" t="s">
        <v>951</v>
      </c>
      <c r="H47" s="122"/>
      <c r="I47" s="145"/>
      <c r="J47" s="3" t="s">
        <v>119</v>
      </c>
      <c r="K47" s="3"/>
      <c r="L47" s="3"/>
      <c r="M47" s="6"/>
      <c r="N47" s="3"/>
      <c r="O47" s="3"/>
      <c r="P47" s="3"/>
      <c r="Q47" s="3"/>
      <c r="R47" s="3"/>
      <c r="S47" s="100"/>
    </row>
    <row r="48" spans="1:19" ht="131.25" customHeight="1" x14ac:dyDescent="0.4">
      <c r="A48" s="99" t="s">
        <v>1101</v>
      </c>
      <c r="B48" s="2" t="s">
        <v>558</v>
      </c>
      <c r="C48" s="35">
        <v>44020</v>
      </c>
      <c r="D48" s="3" t="s">
        <v>1103</v>
      </c>
      <c r="E48" s="4"/>
      <c r="F48" s="4"/>
      <c r="G48" s="27"/>
      <c r="H48" s="122">
        <v>62.5</v>
      </c>
      <c r="I48" s="139">
        <v>82</v>
      </c>
      <c r="J48" s="3" t="s">
        <v>119</v>
      </c>
      <c r="K48" s="3"/>
      <c r="L48" s="3"/>
      <c r="M48" s="6"/>
      <c r="N48" s="3"/>
      <c r="O48" s="3"/>
      <c r="P48" s="3"/>
      <c r="Q48" s="3"/>
      <c r="R48" s="3"/>
      <c r="S48" s="100"/>
    </row>
    <row r="49" spans="1:19" ht="131.25" customHeight="1" x14ac:dyDescent="0.4">
      <c r="A49" s="99" t="s">
        <v>1101</v>
      </c>
      <c r="B49" s="2" t="s">
        <v>558</v>
      </c>
      <c r="C49" s="35">
        <v>44060</v>
      </c>
      <c r="D49" s="3" t="s">
        <v>1102</v>
      </c>
      <c r="E49" s="4"/>
      <c r="F49" s="4">
        <v>11470000</v>
      </c>
      <c r="G49" s="27" t="s">
        <v>1145</v>
      </c>
      <c r="H49" s="122"/>
      <c r="I49" s="145"/>
      <c r="J49" s="3" t="s">
        <v>119</v>
      </c>
      <c r="K49" s="3"/>
      <c r="L49" s="3"/>
      <c r="M49" s="6"/>
      <c r="N49" s="3"/>
      <c r="O49" s="3"/>
      <c r="P49" s="3"/>
      <c r="Q49" s="3"/>
      <c r="R49" s="3"/>
      <c r="S49" s="100"/>
    </row>
    <row r="50" spans="1:19" ht="101.25" customHeight="1" x14ac:dyDescent="0.4">
      <c r="A50" s="99" t="s">
        <v>1051</v>
      </c>
      <c r="B50" s="2" t="s">
        <v>558</v>
      </c>
      <c r="C50" s="35">
        <v>44160</v>
      </c>
      <c r="D50" s="3" t="s">
        <v>1052</v>
      </c>
      <c r="E50" s="4">
        <v>3760000</v>
      </c>
      <c r="F50" s="4">
        <v>1640000</v>
      </c>
      <c r="G50" s="37" t="s">
        <v>386</v>
      </c>
      <c r="H50" s="135"/>
      <c r="I50" s="145"/>
      <c r="J50" s="3" t="s">
        <v>403</v>
      </c>
      <c r="K50" s="3"/>
      <c r="L50" s="3"/>
      <c r="M50" s="6"/>
      <c r="N50" s="3"/>
      <c r="O50" s="3"/>
      <c r="P50" s="3"/>
      <c r="Q50" s="3"/>
      <c r="R50" s="3"/>
      <c r="S50" s="100"/>
    </row>
    <row r="51" spans="1:19" ht="55.5" customHeight="1" x14ac:dyDescent="0.4">
      <c r="A51" s="99" t="s">
        <v>1053</v>
      </c>
      <c r="B51" s="2" t="s">
        <v>980</v>
      </c>
      <c r="C51" s="35">
        <v>44050</v>
      </c>
      <c r="D51" s="3" t="s">
        <v>1054</v>
      </c>
      <c r="E51" s="4">
        <v>8540000</v>
      </c>
      <c r="F51" s="4">
        <v>6450000</v>
      </c>
      <c r="G51" s="37" t="s">
        <v>386</v>
      </c>
      <c r="H51" s="135"/>
      <c r="I51" s="145"/>
      <c r="J51" s="3" t="s">
        <v>403</v>
      </c>
      <c r="K51" s="3"/>
      <c r="L51" s="3"/>
      <c r="M51" s="6"/>
      <c r="N51" s="3"/>
      <c r="O51" s="3"/>
      <c r="P51" s="3"/>
      <c r="Q51" s="3"/>
      <c r="R51" s="3"/>
      <c r="S51" s="100"/>
    </row>
    <row r="52" spans="1:19" ht="63" customHeight="1" thickBot="1" x14ac:dyDescent="0.45">
      <c r="A52" s="185" t="s">
        <v>1022</v>
      </c>
      <c r="B52" s="186" t="s">
        <v>141</v>
      </c>
      <c r="C52" s="187">
        <v>44097</v>
      </c>
      <c r="D52" s="188" t="s">
        <v>1668</v>
      </c>
      <c r="E52" s="189">
        <v>2390000</v>
      </c>
      <c r="F52" s="189">
        <v>2270000</v>
      </c>
      <c r="G52" s="264" t="s">
        <v>1669</v>
      </c>
      <c r="H52" s="266"/>
      <c r="I52" s="266"/>
      <c r="J52" s="314" t="s">
        <v>119</v>
      </c>
      <c r="K52" s="3"/>
      <c r="L52" s="3"/>
      <c r="M52" s="3"/>
      <c r="N52" s="6"/>
      <c r="O52" s="3"/>
      <c r="P52" s="3"/>
      <c r="Q52" s="6"/>
      <c r="R52" s="6"/>
      <c r="S52" s="100"/>
    </row>
    <row r="53" spans="1:19" ht="63" customHeight="1" thickTop="1" thickBot="1" x14ac:dyDescent="0.45">
      <c r="A53" s="330" t="s">
        <v>2040</v>
      </c>
      <c r="B53" s="701">
        <v>8</v>
      </c>
      <c r="C53" s="701"/>
      <c r="D53" s="702"/>
      <c r="E53" s="721">
        <f>SUM(F45:F52)</f>
        <v>154230000</v>
      </c>
      <c r="F53" s="722"/>
      <c r="G53" s="343"/>
      <c r="H53" s="343">
        <f>SUM(H45:H52)</f>
        <v>841.5</v>
      </c>
      <c r="I53" s="343">
        <f>SUM(I45:I52)</f>
        <v>82</v>
      </c>
      <c r="J53" s="344"/>
      <c r="K53" s="3"/>
      <c r="L53" s="3"/>
      <c r="M53" s="3"/>
      <c r="N53" s="6"/>
      <c r="O53" s="3"/>
      <c r="P53" s="3"/>
      <c r="Q53" s="6"/>
      <c r="R53" s="6"/>
      <c r="S53" s="100"/>
    </row>
    <row r="54" spans="1:19" s="16" customFormat="1" ht="63" customHeight="1" thickTop="1" x14ac:dyDescent="0.4">
      <c r="A54" s="114" t="s">
        <v>1044</v>
      </c>
      <c r="B54" s="9" t="s">
        <v>117</v>
      </c>
      <c r="C54" s="36">
        <v>44016</v>
      </c>
      <c r="D54" s="7" t="s">
        <v>401</v>
      </c>
      <c r="E54" s="10"/>
      <c r="F54" s="10">
        <v>125000000</v>
      </c>
      <c r="G54" s="38" t="s">
        <v>386</v>
      </c>
      <c r="H54" s="138">
        <v>799.4</v>
      </c>
      <c r="I54" s="146"/>
      <c r="J54" s="7" t="s">
        <v>119</v>
      </c>
      <c r="K54" s="3" t="s">
        <v>399</v>
      </c>
      <c r="L54" s="3"/>
      <c r="M54" s="6"/>
      <c r="N54" s="3"/>
      <c r="O54" s="3"/>
      <c r="P54" s="3"/>
      <c r="Q54" s="3"/>
      <c r="R54" s="3"/>
      <c r="S54" s="100"/>
    </row>
    <row r="55" spans="1:19" s="16" customFormat="1" ht="63" customHeight="1" x14ac:dyDescent="0.4">
      <c r="A55" s="99" t="s">
        <v>1780</v>
      </c>
      <c r="B55" s="2" t="s">
        <v>117</v>
      </c>
      <c r="C55" s="35">
        <v>44037</v>
      </c>
      <c r="D55" s="3" t="s">
        <v>404</v>
      </c>
      <c r="E55" s="4"/>
      <c r="F55" s="4">
        <v>11470000</v>
      </c>
      <c r="G55" s="27" t="s">
        <v>306</v>
      </c>
      <c r="H55" s="122"/>
      <c r="I55" s="145"/>
      <c r="J55" s="3" t="s">
        <v>119</v>
      </c>
      <c r="K55" s="3" t="s">
        <v>392</v>
      </c>
      <c r="L55" s="3"/>
      <c r="M55" s="6"/>
      <c r="N55" s="3"/>
      <c r="O55" s="3"/>
      <c r="P55" s="3"/>
      <c r="Q55" s="3"/>
      <c r="R55" s="3"/>
      <c r="S55" s="100"/>
    </row>
    <row r="56" spans="1:19" s="16" customFormat="1" ht="63" customHeight="1" x14ac:dyDescent="0.4">
      <c r="A56" s="99" t="s">
        <v>1781</v>
      </c>
      <c r="B56" s="2" t="s">
        <v>117</v>
      </c>
      <c r="C56" s="35">
        <v>44083</v>
      </c>
      <c r="D56" s="3" t="s">
        <v>356</v>
      </c>
      <c r="E56" s="4">
        <v>3750000</v>
      </c>
      <c r="F56" s="4">
        <v>1750000</v>
      </c>
      <c r="G56" s="27" t="s">
        <v>386</v>
      </c>
      <c r="H56" s="122"/>
      <c r="I56" s="122"/>
      <c r="J56" s="3" t="s">
        <v>403</v>
      </c>
      <c r="K56" s="3" t="s">
        <v>397</v>
      </c>
      <c r="L56" s="3"/>
      <c r="M56" s="6"/>
      <c r="N56" s="3"/>
      <c r="O56" s="3"/>
      <c r="P56" s="3"/>
      <c r="Q56" s="3"/>
      <c r="R56" s="3"/>
      <c r="S56" s="100"/>
    </row>
    <row r="57" spans="1:19" ht="35.1" customHeight="1" x14ac:dyDescent="0.4">
      <c r="A57" s="99" t="s">
        <v>2079</v>
      </c>
      <c r="B57" s="2" t="s">
        <v>117</v>
      </c>
      <c r="C57" s="35">
        <v>44120</v>
      </c>
      <c r="D57" s="3" t="s">
        <v>356</v>
      </c>
      <c r="E57" s="4"/>
      <c r="F57" s="4">
        <v>2300000</v>
      </c>
      <c r="G57" s="27" t="s">
        <v>386</v>
      </c>
      <c r="H57" s="122"/>
      <c r="I57" s="145"/>
      <c r="J57" s="3" t="s">
        <v>403</v>
      </c>
      <c r="K57" s="3" t="s">
        <v>396</v>
      </c>
      <c r="L57" s="3"/>
      <c r="M57" s="6"/>
      <c r="N57" s="3"/>
      <c r="O57" s="3"/>
      <c r="P57" s="3"/>
      <c r="Q57" s="3"/>
      <c r="R57" s="3"/>
      <c r="S57" s="100"/>
    </row>
    <row r="58" spans="1:19" ht="35.1" customHeight="1" x14ac:dyDescent="0.4">
      <c r="A58" s="99" t="s">
        <v>1782</v>
      </c>
      <c r="B58" s="2" t="s">
        <v>117</v>
      </c>
      <c r="C58" s="35">
        <v>43818</v>
      </c>
      <c r="D58" s="3" t="s">
        <v>132</v>
      </c>
      <c r="E58" s="4">
        <v>1279300</v>
      </c>
      <c r="F58" s="4">
        <v>1100000</v>
      </c>
      <c r="G58" s="27" t="s">
        <v>354</v>
      </c>
      <c r="H58" s="122"/>
      <c r="I58" s="139"/>
      <c r="J58" s="3" t="s">
        <v>403</v>
      </c>
      <c r="K58" s="3" t="s">
        <v>405</v>
      </c>
      <c r="L58" s="3"/>
      <c r="M58" s="6"/>
      <c r="N58" s="3"/>
      <c r="O58" s="3"/>
      <c r="P58" s="3"/>
      <c r="Q58" s="3"/>
      <c r="R58" s="3"/>
      <c r="S58" s="100"/>
    </row>
    <row r="59" spans="1:19" ht="35.1" customHeight="1" thickBot="1" x14ac:dyDescent="0.45">
      <c r="A59" s="185" t="s">
        <v>1780</v>
      </c>
      <c r="B59" s="186" t="s">
        <v>117</v>
      </c>
      <c r="C59" s="187">
        <v>43908</v>
      </c>
      <c r="D59" s="188" t="s">
        <v>391</v>
      </c>
      <c r="E59" s="189"/>
      <c r="F59" s="189">
        <v>26000000</v>
      </c>
      <c r="G59" s="246" t="s">
        <v>400</v>
      </c>
      <c r="H59" s="247"/>
      <c r="I59" s="258"/>
      <c r="J59" s="188" t="s">
        <v>119</v>
      </c>
      <c r="K59" s="3" t="s">
        <v>392</v>
      </c>
      <c r="L59" s="3"/>
      <c r="M59" s="6"/>
      <c r="N59" s="3"/>
      <c r="O59" s="3"/>
      <c r="P59" s="3"/>
      <c r="Q59" s="3"/>
      <c r="R59" s="3"/>
      <c r="S59" s="100"/>
    </row>
    <row r="60" spans="1:19" ht="35.1" customHeight="1" thickTop="1" thickBot="1" x14ac:dyDescent="0.45">
      <c r="A60" s="330" t="s">
        <v>2040</v>
      </c>
      <c r="B60" s="701">
        <v>6</v>
      </c>
      <c r="C60" s="701"/>
      <c r="D60" s="702"/>
      <c r="E60" s="721">
        <f>SUM(F54:F59)</f>
        <v>167620000</v>
      </c>
      <c r="F60" s="722"/>
      <c r="G60" s="393"/>
      <c r="H60" s="343">
        <f>SUM(H54:H59)</f>
        <v>799.4</v>
      </c>
      <c r="I60" s="343">
        <f>SUM(I54:I59)</f>
        <v>0</v>
      </c>
      <c r="J60" s="382"/>
      <c r="K60" s="3"/>
      <c r="L60" s="3"/>
      <c r="M60" s="6"/>
      <c r="N60" s="3"/>
      <c r="O60" s="3"/>
      <c r="P60" s="3"/>
      <c r="Q60" s="3"/>
      <c r="R60" s="3"/>
      <c r="S60" s="100"/>
    </row>
    <row r="61" spans="1:19" ht="35.1" customHeight="1" thickTop="1" x14ac:dyDescent="0.4">
      <c r="A61" s="114" t="s">
        <v>1780</v>
      </c>
      <c r="B61" s="9" t="s">
        <v>102</v>
      </c>
      <c r="C61" s="36">
        <v>43913</v>
      </c>
      <c r="D61" s="7" t="s">
        <v>391</v>
      </c>
      <c r="E61" s="10"/>
      <c r="F61" s="10">
        <v>22700000</v>
      </c>
      <c r="G61" s="38" t="s">
        <v>306</v>
      </c>
      <c r="H61" s="138"/>
      <c r="I61" s="146"/>
      <c r="J61" s="7" t="s">
        <v>119</v>
      </c>
      <c r="K61" s="3" t="s">
        <v>392</v>
      </c>
      <c r="L61" s="3"/>
      <c r="M61" s="6"/>
      <c r="N61" s="3"/>
      <c r="O61" s="3"/>
      <c r="P61" s="3"/>
      <c r="Q61" s="3"/>
      <c r="R61" s="3"/>
      <c r="S61" s="100"/>
    </row>
    <row r="62" spans="1:19" ht="35.1" customHeight="1" x14ac:dyDescent="0.4">
      <c r="A62" s="99" t="s">
        <v>1783</v>
      </c>
      <c r="B62" s="2" t="s">
        <v>102</v>
      </c>
      <c r="C62" s="35">
        <v>44022</v>
      </c>
      <c r="D62" s="3"/>
      <c r="E62" s="4">
        <v>7880000</v>
      </c>
      <c r="F62" s="4">
        <v>5900000</v>
      </c>
      <c r="G62" s="37" t="s">
        <v>393</v>
      </c>
      <c r="H62" s="135"/>
      <c r="I62" s="139"/>
      <c r="J62" s="3" t="s">
        <v>371</v>
      </c>
      <c r="K62" s="3" t="s">
        <v>394</v>
      </c>
      <c r="L62" s="3"/>
      <c r="M62" s="6"/>
      <c r="N62" s="3"/>
      <c r="O62" s="3"/>
      <c r="P62" s="3"/>
      <c r="Q62" s="3"/>
      <c r="R62" s="3"/>
      <c r="S62" s="100"/>
    </row>
    <row r="63" spans="1:19" x14ac:dyDescent="0.4">
      <c r="A63" s="99" t="s">
        <v>2079</v>
      </c>
      <c r="B63" s="2" t="s">
        <v>102</v>
      </c>
      <c r="C63" s="35">
        <v>44023</v>
      </c>
      <c r="D63" s="3" t="s">
        <v>395</v>
      </c>
      <c r="E63" s="4"/>
      <c r="F63" s="4">
        <v>2550000</v>
      </c>
      <c r="G63" s="37" t="s">
        <v>386</v>
      </c>
      <c r="H63" s="135"/>
      <c r="I63" s="139"/>
      <c r="J63" s="3" t="s">
        <v>371</v>
      </c>
      <c r="K63" s="3" t="s">
        <v>396</v>
      </c>
      <c r="L63" s="3"/>
      <c r="M63" s="6"/>
      <c r="N63" s="3"/>
      <c r="O63" s="3"/>
      <c r="P63" s="3"/>
      <c r="Q63" s="3"/>
      <c r="R63" s="3"/>
      <c r="S63" s="100"/>
    </row>
    <row r="64" spans="1:19" ht="35.1" customHeight="1" x14ac:dyDescent="0.4">
      <c r="A64" s="99" t="s">
        <v>2079</v>
      </c>
      <c r="B64" s="2" t="s">
        <v>102</v>
      </c>
      <c r="C64" s="35">
        <v>44135</v>
      </c>
      <c r="D64" s="3" t="s">
        <v>395</v>
      </c>
      <c r="E64" s="4"/>
      <c r="F64" s="4">
        <v>880000</v>
      </c>
      <c r="G64" s="37" t="s">
        <v>386</v>
      </c>
      <c r="H64" s="135"/>
      <c r="I64" s="139"/>
      <c r="J64" s="3" t="s">
        <v>371</v>
      </c>
      <c r="K64" s="3" t="s">
        <v>396</v>
      </c>
      <c r="L64" s="3"/>
      <c r="M64" s="6"/>
      <c r="N64" s="3"/>
      <c r="O64" s="3"/>
      <c r="P64" s="3"/>
      <c r="Q64" s="3"/>
      <c r="R64" s="3"/>
      <c r="S64" s="100"/>
    </row>
    <row r="65" spans="1:19" ht="35.1" customHeight="1" x14ac:dyDescent="0.4">
      <c r="A65" s="99" t="s">
        <v>1781</v>
      </c>
      <c r="B65" s="2" t="s">
        <v>102</v>
      </c>
      <c r="C65" s="35">
        <v>44141</v>
      </c>
      <c r="D65" s="6" t="s">
        <v>395</v>
      </c>
      <c r="E65" s="4">
        <v>4500000</v>
      </c>
      <c r="F65" s="4">
        <v>3300000</v>
      </c>
      <c r="G65" s="37" t="s">
        <v>393</v>
      </c>
      <c r="H65" s="135"/>
      <c r="I65" s="139"/>
      <c r="J65" s="3" t="s">
        <v>371</v>
      </c>
      <c r="K65" s="3" t="s">
        <v>397</v>
      </c>
      <c r="L65" s="3"/>
      <c r="M65" s="6"/>
      <c r="N65" s="3"/>
      <c r="O65" s="3"/>
      <c r="P65" s="3"/>
      <c r="Q65" s="3"/>
      <c r="R65" s="3"/>
      <c r="S65" s="100"/>
    </row>
    <row r="66" spans="1:19" ht="35.1" customHeight="1" x14ac:dyDescent="0.4">
      <c r="A66" s="99" t="s">
        <v>1044</v>
      </c>
      <c r="B66" s="2" t="s">
        <v>102</v>
      </c>
      <c r="C66" s="35">
        <v>44073</v>
      </c>
      <c r="D66" s="3" t="s">
        <v>398</v>
      </c>
      <c r="E66" s="4"/>
      <c r="F66" s="4">
        <v>177000000</v>
      </c>
      <c r="G66" s="37" t="s">
        <v>386</v>
      </c>
      <c r="H66" s="135"/>
      <c r="I66" s="145"/>
      <c r="J66" s="3" t="s">
        <v>119</v>
      </c>
      <c r="K66" s="3" t="s">
        <v>399</v>
      </c>
      <c r="L66" s="3"/>
      <c r="M66" s="6"/>
      <c r="N66" s="3"/>
      <c r="O66" s="3"/>
      <c r="P66" s="3"/>
      <c r="Q66" s="3"/>
      <c r="R66" s="3"/>
      <c r="S66" s="100"/>
    </row>
    <row r="67" spans="1:19" ht="35.1" customHeight="1" x14ac:dyDescent="0.4">
      <c r="A67" s="99" t="s">
        <v>1780</v>
      </c>
      <c r="B67" s="2" t="s">
        <v>89</v>
      </c>
      <c r="C67" s="35"/>
      <c r="D67" s="3" t="s">
        <v>1325</v>
      </c>
      <c r="E67" s="4"/>
      <c r="F67" s="4"/>
      <c r="G67" s="27"/>
      <c r="H67" s="122"/>
      <c r="I67" s="139"/>
      <c r="J67" s="3"/>
      <c r="K67" s="3"/>
      <c r="L67" s="40"/>
      <c r="M67" s="40"/>
      <c r="N67" s="3"/>
      <c r="O67" s="3"/>
      <c r="P67" s="40"/>
      <c r="Q67" s="40"/>
      <c r="R67" s="3"/>
      <c r="S67" s="101"/>
    </row>
    <row r="68" spans="1:19" ht="35.1" customHeight="1" x14ac:dyDescent="0.4">
      <c r="A68" s="99" t="s">
        <v>1022</v>
      </c>
      <c r="B68" s="2" t="s">
        <v>871</v>
      </c>
      <c r="C68" s="35">
        <v>43304</v>
      </c>
      <c r="D68" s="3" t="s">
        <v>1670</v>
      </c>
      <c r="E68" s="4">
        <v>2090000</v>
      </c>
      <c r="F68" s="4">
        <v>1670000</v>
      </c>
      <c r="G68" s="30" t="s">
        <v>1669</v>
      </c>
      <c r="H68" s="142">
        <v>0.6</v>
      </c>
      <c r="I68" s="142"/>
      <c r="J68" s="245" t="s">
        <v>119</v>
      </c>
      <c r="K68" s="3"/>
      <c r="L68" s="3"/>
      <c r="M68" s="3"/>
      <c r="N68" s="6"/>
      <c r="O68" s="3"/>
      <c r="P68" s="3"/>
      <c r="Q68" s="6"/>
      <c r="R68" s="6"/>
      <c r="S68" s="100"/>
    </row>
    <row r="69" spans="1:19" ht="35.1" customHeight="1" thickBot="1" x14ac:dyDescent="0.45">
      <c r="A69" s="185" t="s">
        <v>1022</v>
      </c>
      <c r="B69" s="186" t="s">
        <v>871</v>
      </c>
      <c r="C69" s="187">
        <v>43283</v>
      </c>
      <c r="D69" s="188" t="s">
        <v>1671</v>
      </c>
      <c r="E69" s="189">
        <v>7890000</v>
      </c>
      <c r="F69" s="189">
        <v>6350000</v>
      </c>
      <c r="G69" s="264" t="s">
        <v>598</v>
      </c>
      <c r="H69" s="266">
        <v>78.3</v>
      </c>
      <c r="I69" s="266">
        <v>10</v>
      </c>
      <c r="J69" s="314" t="s">
        <v>119</v>
      </c>
      <c r="K69" s="3"/>
      <c r="L69" s="3"/>
      <c r="M69" s="3"/>
      <c r="N69" s="6"/>
      <c r="O69" s="3"/>
      <c r="P69" s="3"/>
      <c r="Q69" s="6"/>
      <c r="R69" s="6"/>
      <c r="S69" s="100"/>
    </row>
    <row r="70" spans="1:19" ht="35.1" customHeight="1" thickTop="1" thickBot="1" x14ac:dyDescent="0.45">
      <c r="A70" s="330" t="s">
        <v>2040</v>
      </c>
      <c r="B70" s="701">
        <v>9</v>
      </c>
      <c r="C70" s="701"/>
      <c r="D70" s="702"/>
      <c r="E70" s="721">
        <f>SUM(F61:F69)</f>
        <v>220350000</v>
      </c>
      <c r="F70" s="722"/>
      <c r="G70" s="393"/>
      <c r="H70" s="343">
        <f>SUM(H61:H69)</f>
        <v>78.899999999999991</v>
      </c>
      <c r="I70" s="343">
        <f>SUM(I61:I69)</f>
        <v>10</v>
      </c>
      <c r="J70" s="402"/>
      <c r="K70" s="3"/>
      <c r="L70" s="3"/>
      <c r="M70" s="3"/>
      <c r="N70" s="6"/>
      <c r="O70" s="3"/>
      <c r="P70" s="3"/>
      <c r="Q70" s="6"/>
      <c r="R70" s="6"/>
      <c r="S70" s="100"/>
    </row>
    <row r="71" spans="1:19" ht="35.1" customHeight="1" thickTop="1" x14ac:dyDescent="0.4">
      <c r="A71" s="114" t="s">
        <v>1044</v>
      </c>
      <c r="B71" s="9" t="s">
        <v>69</v>
      </c>
      <c r="C71" s="36"/>
      <c r="D71" s="7" t="s">
        <v>31</v>
      </c>
      <c r="E71" s="10"/>
      <c r="F71" s="10">
        <v>175000000</v>
      </c>
      <c r="G71" s="28" t="s">
        <v>226</v>
      </c>
      <c r="H71" s="137"/>
      <c r="I71" s="152"/>
      <c r="J71" s="7" t="s">
        <v>1326</v>
      </c>
      <c r="K71" s="3"/>
      <c r="L71" s="3" t="s">
        <v>1327</v>
      </c>
      <c r="M71" s="6" t="s">
        <v>1328</v>
      </c>
      <c r="N71" s="3"/>
      <c r="O71" s="3"/>
      <c r="P71" s="3"/>
      <c r="Q71" s="3" t="s">
        <v>1329</v>
      </c>
      <c r="R71" s="3" t="s">
        <v>1328</v>
      </c>
      <c r="S71" s="100" t="s">
        <v>1330</v>
      </c>
    </row>
    <row r="72" spans="1:19" ht="35.1" customHeight="1" x14ac:dyDescent="0.4">
      <c r="A72" s="99" t="s">
        <v>1780</v>
      </c>
      <c r="B72" s="2" t="s">
        <v>69</v>
      </c>
      <c r="C72" s="35"/>
      <c r="D72" s="3" t="s">
        <v>1331</v>
      </c>
      <c r="E72" s="4"/>
      <c r="F72" s="4">
        <v>24400000</v>
      </c>
      <c r="G72" s="27" t="s">
        <v>1332</v>
      </c>
      <c r="H72" s="122"/>
      <c r="I72" s="139"/>
      <c r="J72" s="3" t="s">
        <v>1326</v>
      </c>
      <c r="K72" s="3"/>
      <c r="L72" s="3" t="s">
        <v>1333</v>
      </c>
      <c r="M72" s="6" t="s">
        <v>1334</v>
      </c>
      <c r="N72" s="3"/>
      <c r="O72" s="3"/>
      <c r="P72" s="3"/>
      <c r="Q72" s="3"/>
      <c r="R72" s="3" t="s">
        <v>1335</v>
      </c>
      <c r="S72" s="100"/>
    </row>
    <row r="73" spans="1:19" ht="35.1" customHeight="1" x14ac:dyDescent="0.4">
      <c r="A73" s="99" t="s">
        <v>1035</v>
      </c>
      <c r="B73" s="2" t="s">
        <v>69</v>
      </c>
      <c r="C73" s="35"/>
      <c r="D73" s="3" t="s">
        <v>1336</v>
      </c>
      <c r="E73" s="41">
        <v>19830000</v>
      </c>
      <c r="F73" s="4">
        <v>15940000</v>
      </c>
      <c r="G73" s="27" t="s">
        <v>1337</v>
      </c>
      <c r="H73" s="122">
        <v>130</v>
      </c>
      <c r="I73" s="139"/>
      <c r="J73" s="3" t="s">
        <v>1245</v>
      </c>
      <c r="K73" s="3" t="s">
        <v>1338</v>
      </c>
      <c r="L73" s="3"/>
      <c r="M73" s="6"/>
      <c r="N73" s="3"/>
      <c r="O73" s="3"/>
      <c r="P73" s="3"/>
      <c r="Q73" s="3"/>
      <c r="R73" s="3"/>
      <c r="S73" s="100"/>
    </row>
    <row r="74" spans="1:19" ht="35.1" customHeight="1" x14ac:dyDescent="0.4">
      <c r="A74" s="99" t="s">
        <v>1035</v>
      </c>
      <c r="B74" s="2" t="s">
        <v>69</v>
      </c>
      <c r="C74" s="35"/>
      <c r="D74" s="3" t="s">
        <v>1339</v>
      </c>
      <c r="E74" s="41">
        <v>17060000</v>
      </c>
      <c r="F74" s="4">
        <v>13710000</v>
      </c>
      <c r="G74" s="27" t="s">
        <v>1340</v>
      </c>
      <c r="H74" s="122">
        <v>130</v>
      </c>
      <c r="I74" s="139"/>
      <c r="J74" s="3" t="s">
        <v>1245</v>
      </c>
      <c r="K74" s="3" t="s">
        <v>1341</v>
      </c>
      <c r="L74" s="3"/>
      <c r="M74" s="6"/>
      <c r="N74" s="3"/>
      <c r="O74" s="3"/>
      <c r="P74" s="3"/>
      <c r="Q74" s="3"/>
      <c r="R74" s="3"/>
      <c r="S74" s="100"/>
    </row>
    <row r="75" spans="1:19" ht="35.1" customHeight="1" x14ac:dyDescent="0.4">
      <c r="A75" s="99" t="s">
        <v>2079</v>
      </c>
      <c r="B75" s="2" t="s">
        <v>69</v>
      </c>
      <c r="C75" s="35"/>
      <c r="D75" s="3" t="s">
        <v>0</v>
      </c>
      <c r="E75" s="4"/>
      <c r="F75" s="4">
        <v>1000000</v>
      </c>
      <c r="G75" s="27" t="s">
        <v>57</v>
      </c>
      <c r="H75" s="122"/>
      <c r="I75" s="145"/>
      <c r="J75" s="3" t="s">
        <v>1245</v>
      </c>
      <c r="K75" s="3"/>
      <c r="L75" s="3"/>
      <c r="M75" s="6"/>
      <c r="N75" s="3"/>
      <c r="O75" s="3"/>
      <c r="P75" s="3"/>
      <c r="Q75" s="3"/>
      <c r="R75" s="3"/>
      <c r="S75" s="100"/>
    </row>
    <row r="76" spans="1:19" ht="35.1" customHeight="1" x14ac:dyDescent="0.4">
      <c r="A76" s="99" t="s">
        <v>1784</v>
      </c>
      <c r="B76" s="2" t="s">
        <v>69</v>
      </c>
      <c r="C76" s="35"/>
      <c r="D76" s="3" t="s">
        <v>0</v>
      </c>
      <c r="E76" s="4">
        <v>3510000</v>
      </c>
      <c r="F76" s="41">
        <v>3500000</v>
      </c>
      <c r="G76" s="37" t="s">
        <v>226</v>
      </c>
      <c r="H76" s="135">
        <v>16</v>
      </c>
      <c r="I76" s="139"/>
      <c r="J76" s="3" t="s">
        <v>1342</v>
      </c>
      <c r="K76" s="3" t="s">
        <v>1343</v>
      </c>
      <c r="L76" s="3"/>
      <c r="M76" s="6"/>
      <c r="N76" s="3"/>
      <c r="O76" s="3"/>
      <c r="P76" s="3"/>
      <c r="Q76" s="3"/>
      <c r="R76" s="3"/>
      <c r="S76" s="100"/>
    </row>
    <row r="77" spans="1:19" ht="35.1" customHeight="1" x14ac:dyDescent="0.4">
      <c r="A77" s="99" t="s">
        <v>1783</v>
      </c>
      <c r="B77" s="2" t="s">
        <v>69</v>
      </c>
      <c r="C77" s="35"/>
      <c r="D77" s="3" t="s">
        <v>0</v>
      </c>
      <c r="E77" s="4">
        <v>4670000</v>
      </c>
      <c r="F77" s="318">
        <v>4500000</v>
      </c>
      <c r="G77" s="37" t="s">
        <v>226</v>
      </c>
      <c r="H77" s="135"/>
      <c r="I77" s="139"/>
      <c r="J77" s="3" t="s">
        <v>1245</v>
      </c>
      <c r="K77" s="3" t="s">
        <v>1344</v>
      </c>
      <c r="L77" s="3"/>
      <c r="M77" s="6"/>
      <c r="N77" s="3"/>
      <c r="O77" s="3"/>
      <c r="P77" s="3"/>
      <c r="Q77" s="3"/>
      <c r="R77" s="3"/>
      <c r="S77" s="100"/>
    </row>
    <row r="78" spans="1:19" ht="35.1" customHeight="1" x14ac:dyDescent="0.4">
      <c r="A78" s="99" t="s">
        <v>1787</v>
      </c>
      <c r="B78" s="2" t="s">
        <v>69</v>
      </c>
      <c r="C78" s="35"/>
      <c r="D78" s="3" t="s">
        <v>1345</v>
      </c>
      <c r="E78" s="4"/>
      <c r="F78" s="4"/>
      <c r="G78" s="37"/>
      <c r="H78" s="135"/>
      <c r="I78" s="139"/>
      <c r="J78" s="3"/>
      <c r="K78" s="3"/>
      <c r="L78" s="3"/>
      <c r="M78" s="6"/>
      <c r="N78" s="3"/>
      <c r="O78" s="3"/>
      <c r="P78" s="3"/>
      <c r="Q78" s="3"/>
      <c r="R78" s="3"/>
      <c r="S78" s="100"/>
    </row>
    <row r="79" spans="1:19" ht="35.1" customHeight="1" x14ac:dyDescent="0.4">
      <c r="A79" s="99" t="s">
        <v>1022</v>
      </c>
      <c r="B79" s="2" t="s">
        <v>143</v>
      </c>
      <c r="C79" s="35">
        <v>42982</v>
      </c>
      <c r="D79" s="3" t="s">
        <v>1672</v>
      </c>
      <c r="E79" s="4">
        <v>7710000</v>
      </c>
      <c r="F79" s="4">
        <v>6250000</v>
      </c>
      <c r="G79" s="30" t="s">
        <v>598</v>
      </c>
      <c r="H79" s="142">
        <v>86.2</v>
      </c>
      <c r="I79" s="142">
        <v>10</v>
      </c>
      <c r="J79" s="245" t="s">
        <v>119</v>
      </c>
      <c r="K79" s="3"/>
      <c r="L79" s="3"/>
      <c r="M79" s="3"/>
      <c r="N79" s="6"/>
      <c r="O79" s="3"/>
      <c r="P79" s="3"/>
      <c r="Q79" s="6"/>
      <c r="R79" s="6"/>
      <c r="S79" s="100"/>
    </row>
    <row r="80" spans="1:19" ht="20.25" thickBot="1" x14ac:dyDescent="0.45">
      <c r="A80" s="185" t="s">
        <v>1022</v>
      </c>
      <c r="B80" s="186" t="s">
        <v>143</v>
      </c>
      <c r="C80" s="187">
        <v>42985</v>
      </c>
      <c r="D80" s="188" t="s">
        <v>1673</v>
      </c>
      <c r="E80" s="189">
        <v>3660000</v>
      </c>
      <c r="F80" s="189">
        <v>3150000</v>
      </c>
      <c r="G80" s="264" t="s">
        <v>1674</v>
      </c>
      <c r="H80" s="266"/>
      <c r="I80" s="266">
        <v>2</v>
      </c>
      <c r="J80" s="314" t="s">
        <v>119</v>
      </c>
      <c r="K80" s="3"/>
      <c r="L80" s="3"/>
      <c r="M80" s="3"/>
      <c r="N80" s="6"/>
      <c r="O80" s="3"/>
      <c r="P80" s="3"/>
      <c r="Q80" s="6"/>
      <c r="R80" s="6"/>
      <c r="S80" s="100"/>
    </row>
    <row r="81" spans="1:20" ht="20.25" thickTop="1" thickBot="1" x14ac:dyDescent="0.45">
      <c r="A81" s="330" t="s">
        <v>2040</v>
      </c>
      <c r="B81" s="701">
        <v>10</v>
      </c>
      <c r="C81" s="701"/>
      <c r="D81" s="702"/>
      <c r="E81" s="721">
        <f>SUM(F71:F80)</f>
        <v>247450000</v>
      </c>
      <c r="F81" s="722"/>
      <c r="G81" s="393"/>
      <c r="H81" s="343">
        <f>SUM(H71:H80)</f>
        <v>362.2</v>
      </c>
      <c r="I81" s="343">
        <f>SUM(I71:I80)</f>
        <v>12</v>
      </c>
      <c r="J81" s="403"/>
      <c r="K81" s="3"/>
      <c r="L81" s="3"/>
      <c r="M81" s="3"/>
      <c r="N81" s="6"/>
      <c r="O81" s="3"/>
      <c r="P81" s="3"/>
      <c r="Q81" s="6"/>
      <c r="R81" s="6"/>
      <c r="S81" s="100"/>
    </row>
    <row r="82" spans="1:20" ht="20.25" thickTop="1" x14ac:dyDescent="0.4">
      <c r="A82" s="114" t="s">
        <v>1044</v>
      </c>
      <c r="B82" s="9" t="s">
        <v>47</v>
      </c>
      <c r="C82" s="36"/>
      <c r="D82" s="7" t="s">
        <v>31</v>
      </c>
      <c r="E82" s="10">
        <v>84940000</v>
      </c>
      <c r="F82" s="10">
        <v>70000000</v>
      </c>
      <c r="G82" s="28" t="s">
        <v>226</v>
      </c>
      <c r="H82" s="137"/>
      <c r="I82" s="152"/>
      <c r="J82" s="7" t="s">
        <v>1326</v>
      </c>
      <c r="K82" s="3"/>
      <c r="L82" s="3"/>
      <c r="M82" s="6"/>
      <c r="N82" s="3"/>
      <c r="O82" s="3"/>
      <c r="P82" s="3"/>
      <c r="Q82" s="3"/>
      <c r="R82" s="3"/>
      <c r="S82" s="100"/>
    </row>
    <row r="83" spans="1:20" x14ac:dyDescent="0.4">
      <c r="A83" s="99" t="s">
        <v>1780</v>
      </c>
      <c r="B83" s="2" t="s">
        <v>47</v>
      </c>
      <c r="C83" s="35"/>
      <c r="D83" s="3" t="s">
        <v>1331</v>
      </c>
      <c r="E83" s="4"/>
      <c r="F83" s="4">
        <v>20500000</v>
      </c>
      <c r="G83" s="5" t="s">
        <v>1304</v>
      </c>
      <c r="H83" s="139"/>
      <c r="I83" s="145"/>
      <c r="J83" s="3" t="s">
        <v>1326</v>
      </c>
      <c r="K83" s="3"/>
      <c r="L83" s="3"/>
      <c r="M83" s="6"/>
      <c r="N83" s="3"/>
      <c r="O83" s="3"/>
      <c r="P83" s="3"/>
      <c r="Q83" s="3"/>
      <c r="R83" s="3"/>
      <c r="S83" s="100"/>
    </row>
    <row r="84" spans="1:20" x14ac:dyDescent="0.4">
      <c r="A84" s="99" t="s">
        <v>1780</v>
      </c>
      <c r="B84" s="2" t="s">
        <v>47</v>
      </c>
      <c r="C84" s="35"/>
      <c r="D84" s="3" t="s">
        <v>1346</v>
      </c>
      <c r="E84" s="4"/>
      <c r="F84" s="4">
        <v>19700000</v>
      </c>
      <c r="G84" s="27" t="s">
        <v>1291</v>
      </c>
      <c r="H84" s="122"/>
      <c r="I84" s="139"/>
      <c r="J84" s="3" t="s">
        <v>1326</v>
      </c>
      <c r="K84" s="3"/>
      <c r="L84" s="3"/>
      <c r="M84" s="6"/>
      <c r="N84" s="3"/>
      <c r="O84" s="3"/>
      <c r="P84" s="3"/>
      <c r="Q84" s="3"/>
      <c r="R84" s="3"/>
      <c r="S84" s="100"/>
    </row>
    <row r="85" spans="1:20" x14ac:dyDescent="0.4">
      <c r="A85" s="99" t="s">
        <v>1324</v>
      </c>
      <c r="B85" s="2" t="s">
        <v>47</v>
      </c>
      <c r="C85" s="35"/>
      <c r="D85" s="3" t="s">
        <v>1347</v>
      </c>
      <c r="E85" s="4">
        <v>18128000</v>
      </c>
      <c r="F85" s="4">
        <v>14550000</v>
      </c>
      <c r="G85" s="27" t="s">
        <v>226</v>
      </c>
      <c r="H85" s="122">
        <v>34</v>
      </c>
      <c r="I85" s="139"/>
      <c r="J85" s="3" t="s">
        <v>1326</v>
      </c>
      <c r="K85" s="3"/>
      <c r="L85" s="3"/>
      <c r="M85" s="6"/>
      <c r="N85" s="3"/>
      <c r="O85" s="3"/>
      <c r="P85" s="3"/>
      <c r="Q85" s="3"/>
      <c r="R85" s="3"/>
      <c r="S85" s="100"/>
    </row>
    <row r="86" spans="1:20" x14ac:dyDescent="0.4">
      <c r="A86" s="99" t="s">
        <v>1324</v>
      </c>
      <c r="B86" s="2" t="s">
        <v>47</v>
      </c>
      <c r="C86" s="35"/>
      <c r="D86" s="3" t="s">
        <v>1348</v>
      </c>
      <c r="E86" s="4">
        <v>12100000</v>
      </c>
      <c r="F86" s="4">
        <v>4500000</v>
      </c>
      <c r="G86" s="27" t="s">
        <v>57</v>
      </c>
      <c r="H86" s="122"/>
      <c r="I86" s="139"/>
      <c r="J86" s="3" t="s">
        <v>1245</v>
      </c>
      <c r="K86" s="3"/>
      <c r="L86" s="3"/>
      <c r="M86" s="6"/>
      <c r="N86" s="3"/>
      <c r="O86" s="3"/>
      <c r="P86" s="3"/>
      <c r="Q86" s="3"/>
      <c r="R86" s="3"/>
      <c r="S86" s="100"/>
    </row>
    <row r="87" spans="1:20" ht="20.25" thickBot="1" x14ac:dyDescent="0.45">
      <c r="A87" s="99" t="s">
        <v>1784</v>
      </c>
      <c r="B87" s="2" t="s">
        <v>47</v>
      </c>
      <c r="C87" s="35"/>
      <c r="D87" s="3" t="s">
        <v>0</v>
      </c>
      <c r="E87" s="4">
        <v>4260000</v>
      </c>
      <c r="F87" s="4">
        <v>4050000</v>
      </c>
      <c r="G87" s="27" t="s">
        <v>226</v>
      </c>
      <c r="H87" s="122"/>
      <c r="I87" s="145"/>
      <c r="J87" s="3" t="s">
        <v>1342</v>
      </c>
      <c r="K87" s="102" t="s">
        <v>1349</v>
      </c>
      <c r="L87" s="102"/>
      <c r="M87" s="103"/>
      <c r="N87" s="102"/>
      <c r="O87" s="102"/>
      <c r="P87" s="102"/>
      <c r="Q87" s="102"/>
      <c r="R87" s="102"/>
      <c r="S87" s="104"/>
    </row>
    <row r="88" spans="1:20" ht="35.1" customHeight="1" x14ac:dyDescent="0.4">
      <c r="A88" s="99" t="s">
        <v>1785</v>
      </c>
      <c r="B88" s="9" t="s">
        <v>47</v>
      </c>
      <c r="C88" s="36"/>
      <c r="D88" s="7" t="s">
        <v>0</v>
      </c>
      <c r="E88" s="10">
        <v>1120000</v>
      </c>
      <c r="F88" s="10">
        <v>930000</v>
      </c>
      <c r="G88" s="93" t="s">
        <v>226</v>
      </c>
      <c r="H88" s="158"/>
      <c r="I88" s="146"/>
      <c r="J88" s="7" t="s">
        <v>1245</v>
      </c>
      <c r="K88" s="3" t="s">
        <v>1344</v>
      </c>
      <c r="L88" s="40"/>
      <c r="M88" s="40"/>
      <c r="N88" s="3"/>
      <c r="O88" s="3"/>
      <c r="P88" s="40"/>
      <c r="Q88" s="40"/>
      <c r="R88" s="3"/>
      <c r="S88" s="40"/>
      <c r="T88" s="100"/>
    </row>
    <row r="89" spans="1:20" ht="35.1" customHeight="1" x14ac:dyDescent="0.4">
      <c r="A89" s="99" t="s">
        <v>1786</v>
      </c>
      <c r="B89" s="2" t="s">
        <v>47</v>
      </c>
      <c r="C89" s="35"/>
      <c r="D89" s="3" t="s">
        <v>217</v>
      </c>
      <c r="E89" s="4">
        <v>2990000</v>
      </c>
      <c r="F89" s="4">
        <v>2700000</v>
      </c>
      <c r="G89" s="30" t="s">
        <v>226</v>
      </c>
      <c r="H89" s="142"/>
      <c r="I89" s="139"/>
      <c r="J89" s="3" t="s">
        <v>1245</v>
      </c>
      <c r="K89" s="3"/>
      <c r="L89" s="40"/>
      <c r="M89" s="40"/>
      <c r="N89" s="3"/>
      <c r="O89" s="3"/>
      <c r="P89" s="40"/>
      <c r="Q89" s="40"/>
      <c r="R89" s="3"/>
      <c r="S89" s="40"/>
      <c r="T89" s="108"/>
    </row>
    <row r="90" spans="1:20" x14ac:dyDescent="0.4">
      <c r="A90" s="99" t="s">
        <v>1022</v>
      </c>
      <c r="B90" s="2" t="s">
        <v>1484</v>
      </c>
      <c r="C90" s="35">
        <v>42649</v>
      </c>
      <c r="D90" s="3" t="s">
        <v>1675</v>
      </c>
      <c r="E90" s="4">
        <v>5060000</v>
      </c>
      <c r="F90" s="4">
        <v>4750000</v>
      </c>
      <c r="G90" s="30" t="s">
        <v>1676</v>
      </c>
      <c r="H90" s="142"/>
      <c r="I90" s="142"/>
      <c r="J90" s="245" t="s">
        <v>119</v>
      </c>
      <c r="K90" s="3" t="s">
        <v>496</v>
      </c>
      <c r="L90" s="3"/>
      <c r="M90" s="3"/>
      <c r="N90" s="6"/>
      <c r="O90" s="3"/>
      <c r="P90" s="3"/>
      <c r="Q90" s="6"/>
      <c r="R90" s="6"/>
      <c r="S90" s="3"/>
      <c r="T90" s="108"/>
    </row>
    <row r="91" spans="1:20" ht="20.25" thickBot="1" x14ac:dyDescent="0.45">
      <c r="A91" s="185" t="s">
        <v>1022</v>
      </c>
      <c r="B91" s="186" t="s">
        <v>1484</v>
      </c>
      <c r="C91" s="187">
        <v>42618</v>
      </c>
      <c r="D91" s="188" t="s">
        <v>1677</v>
      </c>
      <c r="E91" s="189">
        <v>12100000</v>
      </c>
      <c r="F91" s="189">
        <v>4500000</v>
      </c>
      <c r="G91" s="264" t="s">
        <v>598</v>
      </c>
      <c r="H91" s="266"/>
      <c r="I91" s="266"/>
      <c r="J91" s="314" t="s">
        <v>119</v>
      </c>
      <c r="K91" s="3" t="s">
        <v>496</v>
      </c>
      <c r="L91" s="3"/>
      <c r="M91" s="3"/>
      <c r="N91" s="6"/>
      <c r="O91" s="3"/>
      <c r="P91" s="3"/>
      <c r="Q91" s="6"/>
      <c r="R91" s="6"/>
      <c r="S91" s="3"/>
      <c r="T91" s="108"/>
    </row>
    <row r="92" spans="1:20" ht="20.25" thickTop="1" thickBot="1" x14ac:dyDescent="0.45">
      <c r="A92" s="330" t="s">
        <v>2040</v>
      </c>
      <c r="B92" s="701">
        <v>10</v>
      </c>
      <c r="C92" s="701"/>
      <c r="D92" s="702"/>
      <c r="E92" s="721">
        <f>SUM(F82:F91)</f>
        <v>146180000</v>
      </c>
      <c r="F92" s="722"/>
      <c r="G92" s="393"/>
      <c r="H92" s="343">
        <f>SUM(H82:H91)</f>
        <v>34</v>
      </c>
      <c r="I92" s="343">
        <f>SUM(I82:I91)</f>
        <v>0</v>
      </c>
      <c r="J92" s="402"/>
      <c r="K92" s="3"/>
      <c r="L92" s="3"/>
      <c r="M92" s="3"/>
      <c r="N92" s="6"/>
      <c r="O92" s="3"/>
      <c r="P92" s="3"/>
      <c r="Q92" s="6"/>
      <c r="R92" s="6"/>
      <c r="S92" s="3"/>
      <c r="T92" s="108"/>
    </row>
    <row r="93" spans="1:20" ht="20.25" thickTop="1" x14ac:dyDescent="0.4">
      <c r="A93" s="114" t="s">
        <v>1044</v>
      </c>
      <c r="B93" s="9" t="s">
        <v>44</v>
      </c>
      <c r="C93" s="36"/>
      <c r="D93" s="7" t="s">
        <v>31</v>
      </c>
      <c r="E93" s="10"/>
      <c r="F93" s="10">
        <v>140000000</v>
      </c>
      <c r="G93" s="93" t="s">
        <v>226</v>
      </c>
      <c r="H93" s="158"/>
      <c r="I93" s="146"/>
      <c r="J93" s="7" t="s">
        <v>1326</v>
      </c>
      <c r="K93" s="3"/>
      <c r="L93" s="40"/>
      <c r="M93" s="40"/>
      <c r="N93" s="3"/>
      <c r="O93" s="3"/>
      <c r="P93" s="40"/>
      <c r="Q93" s="40"/>
      <c r="R93" s="3"/>
      <c r="S93" s="40"/>
      <c r="T93" s="108"/>
    </row>
    <row r="94" spans="1:20" x14ac:dyDescent="0.4">
      <c r="A94" s="99" t="s">
        <v>1780</v>
      </c>
      <c r="B94" s="2" t="s">
        <v>44</v>
      </c>
      <c r="C94" s="35"/>
      <c r="D94" s="3" t="s">
        <v>1331</v>
      </c>
      <c r="E94" s="4"/>
      <c r="F94" s="4">
        <v>24800000</v>
      </c>
      <c r="G94" s="30" t="s">
        <v>1304</v>
      </c>
      <c r="H94" s="142"/>
      <c r="I94" s="139"/>
      <c r="J94" s="3" t="s">
        <v>1326</v>
      </c>
      <c r="K94" s="3" t="s">
        <v>1350</v>
      </c>
      <c r="L94" s="40"/>
      <c r="M94" s="40"/>
      <c r="N94" s="3"/>
      <c r="O94" s="3"/>
      <c r="P94" s="40"/>
      <c r="Q94" s="40"/>
      <c r="R94" s="3"/>
      <c r="S94" s="40"/>
      <c r="T94" s="108"/>
    </row>
    <row r="95" spans="1:20" x14ac:dyDescent="0.4">
      <c r="A95" s="99" t="s">
        <v>1780</v>
      </c>
      <c r="B95" s="2" t="s">
        <v>44</v>
      </c>
      <c r="C95" s="35"/>
      <c r="D95" s="3" t="s">
        <v>1346</v>
      </c>
      <c r="E95" s="4"/>
      <c r="F95" s="4">
        <v>23400000</v>
      </c>
      <c r="G95" s="30" t="s">
        <v>1291</v>
      </c>
      <c r="H95" s="142"/>
      <c r="I95" s="139"/>
      <c r="J95" s="3" t="s">
        <v>1326</v>
      </c>
      <c r="K95" s="3" t="s">
        <v>1350</v>
      </c>
      <c r="L95" s="40"/>
      <c r="M95" s="40"/>
      <c r="N95" s="3"/>
      <c r="O95" s="3"/>
      <c r="P95" s="40"/>
      <c r="Q95" s="40"/>
      <c r="R95" s="3"/>
      <c r="S95" s="40"/>
      <c r="T95" s="108"/>
    </row>
    <row r="96" spans="1:20" x14ac:dyDescent="0.4">
      <c r="A96" s="99" t="s">
        <v>1324</v>
      </c>
      <c r="B96" s="2" t="s">
        <v>44</v>
      </c>
      <c r="C96" s="35"/>
      <c r="D96" s="3" t="s">
        <v>1351</v>
      </c>
      <c r="E96" s="4">
        <v>11853000</v>
      </c>
      <c r="F96" s="4">
        <v>9800000</v>
      </c>
      <c r="G96" s="27" t="s">
        <v>226</v>
      </c>
      <c r="H96" s="122">
        <v>23</v>
      </c>
      <c r="I96" s="139"/>
      <c r="J96" s="3" t="s">
        <v>1326</v>
      </c>
      <c r="K96" s="3"/>
      <c r="L96" s="40"/>
      <c r="M96" s="40"/>
      <c r="N96" s="3"/>
      <c r="O96" s="3"/>
      <c r="P96" s="40"/>
      <c r="Q96" s="40"/>
      <c r="R96" s="3"/>
      <c r="S96" s="40"/>
      <c r="T96" s="108"/>
    </row>
    <row r="97" spans="1:20" x14ac:dyDescent="0.4">
      <c r="A97" s="99" t="s">
        <v>1022</v>
      </c>
      <c r="B97" s="2" t="s">
        <v>1489</v>
      </c>
      <c r="C97" s="35">
        <v>42352</v>
      </c>
      <c r="D97" s="3" t="s">
        <v>1678</v>
      </c>
      <c r="E97" s="4">
        <v>6370000</v>
      </c>
      <c r="F97" s="4">
        <v>2450000</v>
      </c>
      <c r="G97" s="30" t="s">
        <v>556</v>
      </c>
      <c r="H97" s="142"/>
      <c r="I97" s="142"/>
      <c r="J97" s="3" t="s">
        <v>1326</v>
      </c>
      <c r="K97" s="3" t="s">
        <v>496</v>
      </c>
      <c r="L97" s="3"/>
      <c r="M97" s="3"/>
      <c r="N97" s="6"/>
      <c r="O97" s="3"/>
      <c r="P97" s="3"/>
      <c r="Q97" s="6"/>
      <c r="R97" s="6"/>
      <c r="S97" s="3"/>
      <c r="T97" s="108"/>
    </row>
    <row r="98" spans="1:20" x14ac:dyDescent="0.4">
      <c r="A98" s="99" t="s">
        <v>1022</v>
      </c>
      <c r="B98" s="2" t="s">
        <v>1489</v>
      </c>
      <c r="C98" s="35">
        <v>42332</v>
      </c>
      <c r="D98" s="3" t="s">
        <v>1679</v>
      </c>
      <c r="E98" s="4">
        <v>4580000</v>
      </c>
      <c r="F98" s="4">
        <v>3580000</v>
      </c>
      <c r="G98" s="30" t="s">
        <v>1674</v>
      </c>
      <c r="H98" s="142"/>
      <c r="I98" s="142"/>
      <c r="J98" s="3" t="s">
        <v>1326</v>
      </c>
      <c r="K98" s="3" t="s">
        <v>496</v>
      </c>
      <c r="L98" s="3"/>
      <c r="M98" s="3"/>
      <c r="N98" s="6"/>
      <c r="O98" s="3"/>
      <c r="P98" s="3"/>
      <c r="Q98" s="6"/>
      <c r="R98" s="6"/>
      <c r="S98" s="3"/>
      <c r="T98" s="108"/>
    </row>
    <row r="99" spans="1:20" ht="20.25" thickBot="1" x14ac:dyDescent="0.45">
      <c r="A99" s="185" t="s">
        <v>1022</v>
      </c>
      <c r="B99" s="186" t="s">
        <v>1489</v>
      </c>
      <c r="C99" s="187">
        <v>42303</v>
      </c>
      <c r="D99" s="188" t="s">
        <v>1680</v>
      </c>
      <c r="E99" s="189">
        <v>9240000</v>
      </c>
      <c r="F99" s="189">
        <v>2700000</v>
      </c>
      <c r="G99" s="264" t="s">
        <v>556</v>
      </c>
      <c r="H99" s="266"/>
      <c r="I99" s="266"/>
      <c r="J99" s="188" t="s">
        <v>1326</v>
      </c>
      <c r="K99" s="3" t="s">
        <v>496</v>
      </c>
      <c r="L99" s="3"/>
      <c r="M99" s="3"/>
      <c r="N99" s="6"/>
      <c r="O99" s="3"/>
      <c r="P99" s="3"/>
      <c r="Q99" s="6"/>
      <c r="R99" s="6"/>
      <c r="S99" s="3"/>
      <c r="T99" s="108"/>
    </row>
    <row r="100" spans="1:20" ht="20.25" thickTop="1" thickBot="1" x14ac:dyDescent="0.45">
      <c r="A100" s="330" t="s">
        <v>2040</v>
      </c>
      <c r="B100" s="701">
        <v>7</v>
      </c>
      <c r="C100" s="701"/>
      <c r="D100" s="702"/>
      <c r="E100" s="721">
        <f>SUM(F93:F99)</f>
        <v>206730000</v>
      </c>
      <c r="F100" s="722"/>
      <c r="G100" s="393"/>
      <c r="H100" s="343">
        <f>SUM(H93:H99)</f>
        <v>23</v>
      </c>
      <c r="I100" s="343">
        <f>SUM(I93:I99)</f>
        <v>0</v>
      </c>
      <c r="J100" s="382"/>
      <c r="K100" s="3"/>
      <c r="L100" s="3"/>
      <c r="M100" s="3"/>
      <c r="N100" s="6"/>
      <c r="O100" s="3"/>
      <c r="P100" s="3"/>
      <c r="Q100" s="6"/>
      <c r="R100" s="6"/>
      <c r="S100" s="3"/>
      <c r="T100" s="108"/>
    </row>
    <row r="101" spans="1:20" ht="20.25" thickTop="1" x14ac:dyDescent="0.4">
      <c r="A101" s="114" t="s">
        <v>1044</v>
      </c>
      <c r="B101" s="9" t="s">
        <v>33</v>
      </c>
      <c r="C101" s="36"/>
      <c r="D101" s="7" t="s">
        <v>31</v>
      </c>
      <c r="E101" s="10">
        <v>137950000</v>
      </c>
      <c r="F101" s="10">
        <v>130000000</v>
      </c>
      <c r="G101" s="28" t="s">
        <v>226</v>
      </c>
      <c r="H101" s="137"/>
      <c r="I101" s="146"/>
      <c r="J101" s="7" t="s">
        <v>1326</v>
      </c>
      <c r="K101" s="3"/>
      <c r="L101" s="40"/>
      <c r="M101" s="40"/>
      <c r="N101" s="3"/>
      <c r="O101" s="3"/>
      <c r="P101" s="40"/>
      <c r="Q101" s="40"/>
      <c r="R101" s="3"/>
      <c r="S101" s="40"/>
      <c r="T101" s="108"/>
    </row>
    <row r="102" spans="1:20" x14ac:dyDescent="0.4">
      <c r="A102" s="99" t="s">
        <v>1022</v>
      </c>
      <c r="B102" s="2" t="s">
        <v>1493</v>
      </c>
      <c r="C102" s="35">
        <v>42051</v>
      </c>
      <c r="D102" s="3" t="s">
        <v>1681</v>
      </c>
      <c r="E102" s="4"/>
      <c r="F102" s="4"/>
      <c r="G102" s="30"/>
      <c r="H102" s="142"/>
      <c r="I102" s="142"/>
      <c r="J102" s="3" t="s">
        <v>1326</v>
      </c>
      <c r="K102" s="3" t="s">
        <v>496</v>
      </c>
      <c r="L102" s="3"/>
      <c r="M102" s="3"/>
      <c r="N102" s="6"/>
      <c r="O102" s="3"/>
      <c r="P102" s="3"/>
      <c r="Q102" s="6"/>
      <c r="R102" s="6"/>
      <c r="S102" s="3"/>
      <c r="T102" s="108"/>
    </row>
    <row r="103" spans="1:20" x14ac:dyDescent="0.4">
      <c r="A103" s="99" t="s">
        <v>1022</v>
      </c>
      <c r="B103" s="2" t="s">
        <v>1493</v>
      </c>
      <c r="C103" s="35">
        <v>41926</v>
      </c>
      <c r="D103" s="3" t="s">
        <v>1682</v>
      </c>
      <c r="E103" s="4"/>
      <c r="F103" s="4">
        <v>2224000</v>
      </c>
      <c r="G103" s="30" t="s">
        <v>1674</v>
      </c>
      <c r="H103" s="142"/>
      <c r="I103" s="142"/>
      <c r="J103" s="3" t="s">
        <v>1326</v>
      </c>
      <c r="K103" s="3" t="s">
        <v>496</v>
      </c>
      <c r="L103" s="3"/>
      <c r="M103" s="3"/>
      <c r="N103" s="6"/>
      <c r="O103" s="3"/>
      <c r="P103" s="3"/>
      <c r="Q103" s="6"/>
      <c r="R103" s="6"/>
      <c r="S103" s="3"/>
      <c r="T103" s="108"/>
    </row>
    <row r="104" spans="1:20" ht="20.25" thickBot="1" x14ac:dyDescent="0.45">
      <c r="A104" s="185" t="s">
        <v>1022</v>
      </c>
      <c r="B104" s="186" t="s">
        <v>1493</v>
      </c>
      <c r="C104" s="187">
        <v>41799</v>
      </c>
      <c r="D104" s="188" t="s">
        <v>1683</v>
      </c>
      <c r="E104" s="189"/>
      <c r="F104" s="189">
        <v>5200000</v>
      </c>
      <c r="G104" s="264" t="s">
        <v>516</v>
      </c>
      <c r="H104" s="266"/>
      <c r="I104" s="266"/>
      <c r="J104" s="188" t="s">
        <v>1326</v>
      </c>
      <c r="K104" s="3" t="s">
        <v>496</v>
      </c>
      <c r="L104" s="3"/>
      <c r="M104" s="3"/>
      <c r="N104" s="6"/>
      <c r="O104" s="3"/>
      <c r="P104" s="3"/>
      <c r="Q104" s="6"/>
      <c r="R104" s="6"/>
      <c r="S104" s="3"/>
      <c r="T104" s="108"/>
    </row>
    <row r="105" spans="1:20" ht="20.25" thickTop="1" thickBot="1" x14ac:dyDescent="0.45">
      <c r="A105" s="330" t="s">
        <v>2040</v>
      </c>
      <c r="B105" s="701">
        <v>4</v>
      </c>
      <c r="C105" s="701"/>
      <c r="D105" s="702"/>
      <c r="E105" s="721">
        <f>SUM(F101:F104)</f>
        <v>137424000</v>
      </c>
      <c r="F105" s="722"/>
      <c r="G105" s="393"/>
      <c r="H105" s="332">
        <f>SUM(H101:H104)</f>
        <v>0</v>
      </c>
      <c r="I105" s="332">
        <f>SUM(I101:I104)</f>
        <v>0</v>
      </c>
      <c r="J105" s="382"/>
      <c r="K105" s="129"/>
      <c r="L105" s="129"/>
      <c r="M105" s="129"/>
      <c r="N105" s="168"/>
      <c r="O105" s="129"/>
      <c r="P105" s="129"/>
      <c r="Q105" s="168"/>
      <c r="R105" s="168"/>
      <c r="S105" s="129"/>
      <c r="T105" s="172"/>
    </row>
    <row r="106" spans="1:20" ht="20.25" thickTop="1" x14ac:dyDescent="0.4">
      <c r="A106" s="114" t="s">
        <v>1022</v>
      </c>
      <c r="B106" s="193" t="s">
        <v>1497</v>
      </c>
      <c r="C106" s="194">
        <v>41477</v>
      </c>
      <c r="D106" s="153" t="s">
        <v>1684</v>
      </c>
      <c r="E106" s="195">
        <v>8580000</v>
      </c>
      <c r="F106" s="195">
        <v>4380000</v>
      </c>
      <c r="G106" s="316" t="s">
        <v>556</v>
      </c>
      <c r="H106" s="317"/>
      <c r="I106" s="317"/>
      <c r="J106" s="7" t="s">
        <v>1326</v>
      </c>
      <c r="K106" s="129" t="s">
        <v>496</v>
      </c>
      <c r="L106" s="129"/>
      <c r="M106" s="129"/>
      <c r="N106" s="168"/>
      <c r="O106" s="129"/>
      <c r="P106" s="129"/>
      <c r="Q106" s="168"/>
      <c r="R106" s="168"/>
      <c r="S106" s="129"/>
      <c r="T106" s="172"/>
    </row>
    <row r="107" spans="1:20" ht="20.25" thickBot="1" x14ac:dyDescent="0.45">
      <c r="A107" s="185" t="s">
        <v>1022</v>
      </c>
      <c r="B107" s="186" t="s">
        <v>1497</v>
      </c>
      <c r="C107" s="187">
        <v>41471</v>
      </c>
      <c r="D107" s="188" t="s">
        <v>1685</v>
      </c>
      <c r="E107" s="189">
        <v>3740000</v>
      </c>
      <c r="F107" s="189">
        <v>2860000</v>
      </c>
      <c r="G107" s="264" t="s">
        <v>1674</v>
      </c>
      <c r="H107" s="266"/>
      <c r="I107" s="266"/>
      <c r="J107" s="188" t="s">
        <v>1326</v>
      </c>
      <c r="K107" s="129" t="s">
        <v>496</v>
      </c>
      <c r="L107" s="129"/>
      <c r="M107" s="129"/>
      <c r="N107" s="168"/>
      <c r="O107" s="129"/>
      <c r="P107" s="129"/>
      <c r="Q107" s="168"/>
      <c r="R107" s="168"/>
      <c r="S107" s="129"/>
      <c r="T107" s="172"/>
    </row>
    <row r="108" spans="1:20" ht="20.25" thickTop="1" thickBot="1" x14ac:dyDescent="0.45">
      <c r="A108" s="330" t="s">
        <v>2040</v>
      </c>
      <c r="B108" s="701">
        <v>2</v>
      </c>
      <c r="C108" s="701"/>
      <c r="D108" s="702"/>
      <c r="E108" s="721">
        <f>SUM(F106:F107)</f>
        <v>7240000</v>
      </c>
      <c r="F108" s="722"/>
      <c r="G108" s="393"/>
      <c r="H108" s="343">
        <f>SUM(H106:H107)</f>
        <v>0</v>
      </c>
      <c r="I108" s="343">
        <f>SUM(I106:I107)</f>
        <v>0</v>
      </c>
      <c r="J108" s="382"/>
      <c r="K108" s="129"/>
      <c r="M108" s="1"/>
      <c r="N108" s="17"/>
      <c r="Q108" s="17"/>
      <c r="R108" s="17"/>
      <c r="T108" s="17"/>
    </row>
    <row r="109" spans="1:20" ht="21" thickTop="1" thickBot="1" x14ac:dyDescent="0.45">
      <c r="A109" s="307" t="s">
        <v>1022</v>
      </c>
      <c r="B109" s="299" t="s">
        <v>1500</v>
      </c>
      <c r="C109" s="300">
        <v>41197</v>
      </c>
      <c r="D109" s="301" t="s">
        <v>1686</v>
      </c>
      <c r="E109" s="302"/>
      <c r="F109" s="302"/>
      <c r="G109" s="303"/>
      <c r="H109" s="313"/>
      <c r="I109" s="313"/>
      <c r="J109" s="301" t="s">
        <v>1326</v>
      </c>
      <c r="K109" s="3" t="s">
        <v>496</v>
      </c>
      <c r="M109" s="1"/>
      <c r="N109" s="17"/>
      <c r="Q109" s="17"/>
      <c r="R109" s="17"/>
      <c r="T109" s="17"/>
    </row>
    <row r="110" spans="1:20" ht="20.25" thickTop="1" thickBot="1" x14ac:dyDescent="0.45">
      <c r="A110" s="330" t="s">
        <v>2040</v>
      </c>
      <c r="B110" s="701">
        <v>1</v>
      </c>
      <c r="C110" s="701"/>
      <c r="D110" s="702"/>
      <c r="E110" s="739">
        <f>SUM(F109)</f>
        <v>0</v>
      </c>
      <c r="F110" s="740"/>
      <c r="G110" s="393"/>
      <c r="H110" s="343">
        <f>SUM(H109)</f>
        <v>0</v>
      </c>
      <c r="I110" s="343">
        <f>SUM(I109)</f>
        <v>0</v>
      </c>
      <c r="J110" s="382"/>
      <c r="K110" s="3"/>
      <c r="M110" s="1"/>
      <c r="N110" s="17"/>
      <c r="Q110" s="17"/>
      <c r="R110" s="17"/>
      <c r="T110" s="17"/>
    </row>
    <row r="111" spans="1:20" ht="21" thickTop="1" thickBot="1" x14ac:dyDescent="0.45">
      <c r="A111" s="307" t="s">
        <v>1022</v>
      </c>
      <c r="B111" s="299" t="s">
        <v>1503</v>
      </c>
      <c r="C111" s="300">
        <v>40819</v>
      </c>
      <c r="D111" s="301" t="s">
        <v>1687</v>
      </c>
      <c r="E111" s="302">
        <v>7689000</v>
      </c>
      <c r="F111" s="302">
        <v>5126000</v>
      </c>
      <c r="G111" s="303" t="s">
        <v>1674</v>
      </c>
      <c r="H111" s="313"/>
      <c r="I111" s="313"/>
      <c r="J111" s="301" t="s">
        <v>1326</v>
      </c>
      <c r="K111" s="3" t="s">
        <v>496</v>
      </c>
      <c r="M111" s="1"/>
      <c r="N111" s="17"/>
      <c r="Q111" s="17"/>
      <c r="R111" s="17"/>
      <c r="T111" s="17"/>
    </row>
    <row r="112" spans="1:20" ht="20.25" thickTop="1" thickBot="1" x14ac:dyDescent="0.45">
      <c r="A112" s="342" t="s">
        <v>2040</v>
      </c>
      <c r="B112" s="695">
        <v>1</v>
      </c>
      <c r="C112" s="695"/>
      <c r="D112" s="696"/>
      <c r="E112" s="741">
        <f>SUM(F111)</f>
        <v>5126000</v>
      </c>
      <c r="F112" s="742"/>
      <c r="G112" s="404"/>
      <c r="H112" s="329">
        <f>SUM(H111)</f>
        <v>0</v>
      </c>
      <c r="I112" s="329">
        <f>SUM(I111)</f>
        <v>0</v>
      </c>
      <c r="J112" s="385"/>
      <c r="K112" s="3"/>
      <c r="L112" s="6"/>
      <c r="M112" s="40"/>
      <c r="N112" s="3"/>
      <c r="O112" s="3"/>
      <c r="P112" s="40"/>
      <c r="Q112" s="40"/>
      <c r="R112" s="3"/>
      <c r="S112" s="40"/>
    </row>
    <row r="113" spans="1:19" x14ac:dyDescent="0.4">
      <c r="A113" s="42"/>
      <c r="B113" s="9"/>
      <c r="C113" s="36"/>
      <c r="D113" s="7"/>
      <c r="E113" s="10"/>
      <c r="F113" s="10"/>
      <c r="G113" s="93"/>
      <c r="H113" s="158"/>
      <c r="I113" s="146"/>
      <c r="J113" s="7"/>
      <c r="K113" s="3"/>
      <c r="L113" s="40"/>
      <c r="M113" s="40"/>
      <c r="N113" s="3"/>
      <c r="O113" s="3"/>
      <c r="P113" s="40"/>
      <c r="Q113" s="40"/>
      <c r="R113" s="3"/>
      <c r="S113" s="40"/>
    </row>
    <row r="114" spans="1:19" x14ac:dyDescent="0.4">
      <c r="A114" s="13"/>
      <c r="B114" s="2"/>
      <c r="C114" s="35"/>
      <c r="D114" s="3"/>
      <c r="E114" s="4"/>
      <c r="F114" s="4"/>
      <c r="G114" s="29"/>
      <c r="H114" s="143"/>
      <c r="I114" s="139"/>
      <c r="J114" s="3"/>
      <c r="K114" s="3"/>
      <c r="L114" s="46"/>
      <c r="M114" s="40"/>
      <c r="N114" s="3"/>
      <c r="O114" s="3"/>
      <c r="P114" s="48"/>
      <c r="Q114" s="40"/>
      <c r="R114" s="3"/>
      <c r="S114" s="40"/>
    </row>
    <row r="115" spans="1:19" x14ac:dyDescent="0.4">
      <c r="A115" s="13"/>
      <c r="B115" s="2"/>
      <c r="C115" s="35"/>
      <c r="D115" s="3"/>
      <c r="E115" s="4"/>
      <c r="F115" s="4"/>
      <c r="G115" s="29"/>
      <c r="H115" s="143"/>
      <c r="I115" s="139"/>
      <c r="J115" s="3"/>
      <c r="K115" s="3"/>
      <c r="L115" s="40"/>
      <c r="M115" s="40"/>
      <c r="N115" s="3"/>
      <c r="O115" s="3"/>
      <c r="P115" s="40"/>
      <c r="Q115" s="40"/>
      <c r="R115" s="3"/>
      <c r="S115" s="40"/>
    </row>
    <row r="116" spans="1:19" x14ac:dyDescent="0.4">
      <c r="A116" s="49"/>
      <c r="B116" s="50"/>
      <c r="C116" s="51"/>
      <c r="D116" s="52"/>
      <c r="E116" s="53"/>
      <c r="F116" s="53"/>
      <c r="G116" s="67"/>
      <c r="H116" s="156"/>
      <c r="I116" s="147"/>
      <c r="J116" s="52"/>
      <c r="K116" s="52"/>
      <c r="L116" s="72"/>
      <c r="M116" s="72"/>
      <c r="N116" s="52"/>
      <c r="O116" s="52"/>
      <c r="P116" s="72"/>
      <c r="Q116" s="72"/>
      <c r="R116" s="52"/>
      <c r="S116" s="72"/>
    </row>
    <row r="117" spans="1:19" x14ac:dyDescent="0.4">
      <c r="A117" s="55"/>
      <c r="B117" s="56"/>
      <c r="C117" s="57"/>
      <c r="D117" s="70"/>
      <c r="E117" s="59"/>
      <c r="F117" s="59"/>
      <c r="G117" s="60"/>
      <c r="H117" s="157"/>
      <c r="I117" s="148"/>
      <c r="J117" s="58"/>
      <c r="K117" s="58"/>
      <c r="L117" s="70"/>
      <c r="M117" s="70"/>
      <c r="N117" s="58"/>
      <c r="O117" s="58"/>
      <c r="P117" s="70"/>
      <c r="Q117" s="70"/>
      <c r="R117" s="58"/>
      <c r="S117" s="70"/>
    </row>
    <row r="118" spans="1:19" x14ac:dyDescent="0.4">
      <c r="A118" s="13"/>
      <c r="B118" s="2"/>
      <c r="C118" s="35"/>
      <c r="D118" s="6"/>
      <c r="E118" s="4"/>
      <c r="F118" s="4"/>
      <c r="G118" s="27"/>
      <c r="H118" s="122"/>
      <c r="I118" s="139"/>
      <c r="J118" s="3"/>
      <c r="K118" s="3"/>
      <c r="L118" s="6"/>
      <c r="M118" s="6"/>
      <c r="N118" s="3"/>
      <c r="O118" s="3"/>
      <c r="P118" s="6"/>
      <c r="Q118" s="6"/>
      <c r="R118" s="3"/>
      <c r="S118" s="6"/>
    </row>
    <row r="119" spans="1:19" x14ac:dyDescent="0.4">
      <c r="A119" s="13"/>
      <c r="B119" s="2"/>
      <c r="C119" s="35"/>
      <c r="D119" s="6"/>
      <c r="E119" s="4"/>
      <c r="F119" s="4"/>
      <c r="G119" s="27"/>
      <c r="H119" s="122"/>
      <c r="I119" s="139"/>
      <c r="J119" s="3"/>
      <c r="K119" s="3"/>
      <c r="L119" s="6"/>
      <c r="M119" s="6"/>
      <c r="N119" s="3"/>
      <c r="O119" s="3"/>
      <c r="P119" s="6"/>
      <c r="Q119" s="6"/>
      <c r="R119" s="3"/>
      <c r="S119" s="6"/>
    </row>
    <row r="120" spans="1:19" x14ac:dyDescent="0.4">
      <c r="A120" s="13"/>
      <c r="B120" s="2"/>
      <c r="C120" s="35"/>
      <c r="D120" s="6"/>
      <c r="E120" s="4"/>
      <c r="F120" s="4"/>
      <c r="G120" s="27"/>
      <c r="H120" s="122"/>
      <c r="I120" s="139"/>
      <c r="J120" s="3"/>
      <c r="K120" s="3"/>
      <c r="L120" s="40"/>
      <c r="M120" s="40"/>
      <c r="N120" s="3"/>
      <c r="O120" s="3"/>
      <c r="P120" s="40"/>
      <c r="Q120" s="40"/>
      <c r="R120" s="3"/>
      <c r="S120" s="40"/>
    </row>
    <row r="121" spans="1:19" x14ac:dyDescent="0.4">
      <c r="A121" s="13"/>
      <c r="B121" s="2"/>
      <c r="C121" s="35"/>
      <c r="D121" s="3"/>
      <c r="E121" s="4"/>
      <c r="F121" s="4"/>
      <c r="G121" s="27"/>
      <c r="H121" s="122"/>
      <c r="I121" s="139"/>
      <c r="J121" s="3"/>
      <c r="K121" s="3"/>
      <c r="L121" s="40"/>
      <c r="M121" s="40"/>
      <c r="N121" s="3"/>
      <c r="O121" s="3"/>
      <c r="P121" s="40"/>
      <c r="Q121" s="40"/>
      <c r="R121" s="3"/>
      <c r="S121" s="40"/>
    </row>
    <row r="122" spans="1:19" x14ac:dyDescent="0.4">
      <c r="A122" s="13"/>
      <c r="B122" s="2"/>
      <c r="C122" s="35"/>
      <c r="D122" s="3"/>
      <c r="E122" s="4"/>
      <c r="F122" s="15"/>
      <c r="G122" s="27"/>
      <c r="H122" s="122"/>
      <c r="I122" s="139"/>
      <c r="J122" s="3"/>
      <c r="K122" s="6"/>
      <c r="L122" s="3"/>
      <c r="M122" s="6"/>
      <c r="N122" s="3"/>
      <c r="O122" s="3"/>
      <c r="P122" s="6"/>
      <c r="Q122" s="6"/>
      <c r="R122" s="6"/>
      <c r="S122" s="6"/>
    </row>
    <row r="123" spans="1:19" x14ac:dyDescent="0.4">
      <c r="A123" s="13"/>
      <c r="B123" s="2"/>
      <c r="C123" s="35"/>
      <c r="D123" s="3"/>
      <c r="E123" s="4"/>
      <c r="F123" s="15"/>
      <c r="G123" s="27"/>
      <c r="H123" s="122"/>
      <c r="I123" s="139"/>
      <c r="J123" s="3"/>
      <c r="K123" s="3"/>
      <c r="L123" s="6"/>
      <c r="M123" s="6"/>
      <c r="N123" s="3"/>
      <c r="O123" s="3"/>
      <c r="P123" s="6"/>
      <c r="Q123" s="6"/>
      <c r="R123" s="6"/>
      <c r="S123" s="6"/>
    </row>
    <row r="124" spans="1:19" x14ac:dyDescent="0.4">
      <c r="A124" s="13"/>
      <c r="B124" s="2"/>
      <c r="C124" s="35"/>
      <c r="D124" s="3"/>
      <c r="E124" s="4"/>
      <c r="F124" s="4"/>
      <c r="G124" s="27"/>
      <c r="H124" s="122"/>
      <c r="I124" s="139"/>
      <c r="J124" s="3"/>
      <c r="K124" s="3"/>
      <c r="L124" s="3"/>
      <c r="M124" s="6"/>
      <c r="N124" s="3"/>
      <c r="O124" s="3"/>
      <c r="P124" s="6"/>
      <c r="Q124" s="6"/>
      <c r="R124" s="6"/>
      <c r="S124" s="6"/>
    </row>
    <row r="125" spans="1:19" x14ac:dyDescent="0.4">
      <c r="A125" s="13"/>
      <c r="B125" s="2"/>
      <c r="C125" s="35"/>
      <c r="D125" s="3"/>
      <c r="E125" s="4"/>
      <c r="F125" s="4"/>
      <c r="G125" s="27"/>
      <c r="H125" s="122"/>
      <c r="I125" s="139"/>
      <c r="J125" s="3"/>
      <c r="K125" s="45"/>
      <c r="L125" s="45"/>
      <c r="M125" s="47"/>
      <c r="N125" s="45"/>
      <c r="O125" s="45"/>
      <c r="P125" s="47"/>
      <c r="Q125" s="47"/>
      <c r="R125" s="47"/>
      <c r="S125" s="47"/>
    </row>
    <row r="126" spans="1:19" x14ac:dyDescent="0.4">
      <c r="A126" s="49"/>
      <c r="B126" s="50"/>
      <c r="C126" s="51"/>
      <c r="D126" s="52"/>
      <c r="E126" s="53"/>
      <c r="F126" s="53"/>
      <c r="G126" s="63"/>
      <c r="H126" s="140"/>
      <c r="I126" s="147"/>
      <c r="J126" s="52"/>
      <c r="K126" s="76"/>
      <c r="L126" s="76"/>
      <c r="M126" s="77"/>
      <c r="N126" s="76"/>
      <c r="O126" s="76"/>
      <c r="P126" s="77"/>
      <c r="Q126" s="77"/>
      <c r="R126" s="77"/>
      <c r="S126" s="77"/>
    </row>
    <row r="127" spans="1:19" x14ac:dyDescent="0.4">
      <c r="A127" s="55"/>
      <c r="B127" s="56"/>
      <c r="C127" s="57"/>
      <c r="D127" s="58"/>
      <c r="E127" s="59"/>
      <c r="F127" s="59"/>
      <c r="G127" s="60"/>
      <c r="H127" s="157"/>
      <c r="I127" s="148"/>
      <c r="J127" s="58"/>
      <c r="K127" s="58"/>
      <c r="L127" s="58"/>
      <c r="M127" s="70"/>
      <c r="N127" s="58"/>
      <c r="O127" s="58"/>
      <c r="P127" s="70"/>
      <c r="Q127" s="70"/>
      <c r="R127" s="58"/>
      <c r="S127" s="70"/>
    </row>
    <row r="128" spans="1:19" x14ac:dyDescent="0.4">
      <c r="A128" s="13"/>
      <c r="B128" s="2"/>
      <c r="C128" s="35"/>
      <c r="D128" s="3"/>
      <c r="E128" s="4"/>
      <c r="F128" s="4"/>
      <c r="G128" s="27"/>
      <c r="H128" s="122"/>
      <c r="I128" s="139"/>
      <c r="J128" s="3"/>
      <c r="K128" s="3"/>
      <c r="L128" s="3"/>
      <c r="M128" s="6"/>
      <c r="N128" s="3"/>
      <c r="O128" s="3"/>
      <c r="P128" s="6"/>
      <c r="Q128" s="6"/>
      <c r="R128" s="3"/>
      <c r="S128" s="6"/>
    </row>
    <row r="129" spans="1:19" x14ac:dyDescent="0.4">
      <c r="A129" s="13"/>
      <c r="B129" s="2"/>
      <c r="C129" s="35"/>
      <c r="D129" s="6"/>
      <c r="E129" s="4"/>
      <c r="F129" s="4"/>
      <c r="G129" s="27"/>
      <c r="H129" s="122"/>
      <c r="I129" s="139"/>
      <c r="J129" s="3"/>
      <c r="K129" s="3"/>
      <c r="L129" s="40"/>
      <c r="M129" s="40"/>
      <c r="N129" s="3"/>
      <c r="O129" s="3"/>
      <c r="P129" s="40"/>
      <c r="Q129" s="40"/>
      <c r="R129" s="3"/>
      <c r="S129" s="40"/>
    </row>
    <row r="130" spans="1:19" x14ac:dyDescent="0.4">
      <c r="A130" s="13"/>
      <c r="B130" s="2"/>
      <c r="C130" s="35"/>
      <c r="D130" s="6"/>
      <c r="E130" s="4"/>
      <c r="F130" s="4"/>
      <c r="G130" s="27"/>
      <c r="H130" s="122"/>
      <c r="I130" s="139"/>
      <c r="J130" s="3"/>
      <c r="K130" s="3"/>
      <c r="L130" s="40"/>
      <c r="M130" s="40"/>
      <c r="N130" s="3"/>
      <c r="O130" s="3"/>
      <c r="P130" s="40"/>
      <c r="Q130" s="40"/>
      <c r="R130" s="3"/>
      <c r="S130" s="40"/>
    </row>
    <row r="131" spans="1:19" x14ac:dyDescent="0.4">
      <c r="A131" s="13"/>
      <c r="B131" s="2"/>
      <c r="C131" s="35"/>
      <c r="D131" s="12"/>
      <c r="E131" s="4"/>
      <c r="F131" s="4"/>
      <c r="G131" s="27"/>
      <c r="H131" s="122"/>
      <c r="I131" s="139"/>
      <c r="J131" s="3"/>
      <c r="K131" s="3"/>
      <c r="L131" s="40"/>
      <c r="M131" s="40"/>
      <c r="N131" s="3"/>
      <c r="O131" s="3"/>
      <c r="P131" s="40"/>
      <c r="Q131" s="40"/>
      <c r="R131" s="3"/>
      <c r="S131" s="40"/>
    </row>
    <row r="132" spans="1:19" x14ac:dyDescent="0.4">
      <c r="A132" s="13"/>
      <c r="B132" s="2"/>
      <c r="C132" s="35"/>
      <c r="D132" s="6"/>
      <c r="E132" s="4"/>
      <c r="F132" s="4"/>
      <c r="G132" s="27"/>
      <c r="H132" s="122"/>
      <c r="I132" s="139"/>
      <c r="J132" s="3"/>
      <c r="K132" s="3"/>
      <c r="L132" s="40"/>
      <c r="M132" s="40"/>
      <c r="N132" s="3"/>
      <c r="O132" s="3"/>
      <c r="P132" s="40"/>
      <c r="Q132" s="40"/>
      <c r="R132" s="3"/>
      <c r="S132" s="40"/>
    </row>
    <row r="133" spans="1:19" x14ac:dyDescent="0.4">
      <c r="A133" s="13"/>
      <c r="B133" s="2"/>
      <c r="C133" s="35"/>
      <c r="D133" s="3"/>
      <c r="E133" s="4"/>
      <c r="F133" s="14"/>
      <c r="G133" s="27"/>
      <c r="H133" s="122"/>
      <c r="I133" s="139"/>
      <c r="J133" s="3"/>
      <c r="K133" s="3"/>
      <c r="L133" s="3"/>
      <c r="M133" s="6"/>
      <c r="N133" s="3"/>
      <c r="O133" s="3"/>
      <c r="P133" s="6"/>
      <c r="Q133" s="6"/>
      <c r="R133" s="3"/>
      <c r="S133" s="6"/>
    </row>
    <row r="134" spans="1:19" x14ac:dyDescent="0.4">
      <c r="A134" s="13"/>
      <c r="B134" s="2"/>
      <c r="C134" s="35"/>
      <c r="D134" s="3"/>
      <c r="E134" s="4"/>
      <c r="F134" s="14"/>
      <c r="G134" s="27"/>
      <c r="H134" s="122"/>
      <c r="I134" s="139"/>
      <c r="J134" s="3"/>
      <c r="K134" s="3"/>
      <c r="L134" s="3"/>
      <c r="M134" s="6"/>
      <c r="N134" s="3"/>
      <c r="O134" s="3"/>
      <c r="P134" s="6"/>
      <c r="Q134" s="6"/>
      <c r="R134" s="3"/>
      <c r="S134" s="6"/>
    </row>
    <row r="135" spans="1:19" x14ac:dyDescent="0.4">
      <c r="A135" s="13"/>
      <c r="B135" s="2"/>
      <c r="C135" s="35"/>
      <c r="D135" s="3"/>
      <c r="E135" s="4"/>
      <c r="F135" s="14"/>
      <c r="G135" s="27"/>
      <c r="H135" s="122"/>
      <c r="I135" s="139"/>
      <c r="J135" s="3"/>
      <c r="K135" s="3"/>
      <c r="L135" s="3"/>
      <c r="M135" s="6"/>
      <c r="N135" s="3"/>
      <c r="O135" s="3"/>
      <c r="P135" s="6"/>
      <c r="Q135" s="6"/>
      <c r="R135" s="6"/>
      <c r="S135" s="6"/>
    </row>
    <row r="136" spans="1:19" x14ac:dyDescent="0.4">
      <c r="A136" s="49"/>
      <c r="B136" s="50"/>
      <c r="C136" s="51"/>
      <c r="D136" s="52"/>
      <c r="E136" s="53"/>
      <c r="F136" s="71"/>
      <c r="G136" s="63"/>
      <c r="H136" s="140"/>
      <c r="I136" s="147"/>
      <c r="J136" s="52"/>
      <c r="K136" s="52"/>
      <c r="L136" s="52"/>
      <c r="M136" s="66"/>
      <c r="N136" s="52"/>
      <c r="O136" s="52"/>
      <c r="P136" s="66"/>
      <c r="Q136" s="66"/>
      <c r="R136" s="66"/>
      <c r="S136" s="66"/>
    </row>
    <row r="137" spans="1:19" x14ac:dyDescent="0.4">
      <c r="A137" s="78"/>
      <c r="B137" s="79"/>
      <c r="C137" s="33"/>
      <c r="D137" s="24"/>
      <c r="E137" s="32"/>
      <c r="F137" s="32"/>
      <c r="G137" s="80"/>
      <c r="H137" s="174"/>
      <c r="I137" s="149"/>
      <c r="J137" s="24"/>
      <c r="K137" s="24"/>
      <c r="L137" s="24"/>
      <c r="M137" s="23"/>
      <c r="N137" s="24"/>
      <c r="O137" s="24"/>
      <c r="P137" s="23"/>
      <c r="Q137" s="23"/>
      <c r="R137" s="24"/>
      <c r="S137" s="23"/>
    </row>
    <row r="138" spans="1:19" x14ac:dyDescent="0.4">
      <c r="A138" s="55"/>
      <c r="B138" s="56"/>
      <c r="C138" s="57"/>
      <c r="D138" s="58"/>
      <c r="E138" s="59"/>
      <c r="F138" s="59"/>
      <c r="G138" s="60"/>
      <c r="H138" s="157"/>
      <c r="I138" s="148"/>
      <c r="J138" s="58"/>
      <c r="K138" s="58"/>
      <c r="L138" s="58"/>
      <c r="M138" s="70"/>
      <c r="N138" s="58"/>
      <c r="O138" s="58"/>
      <c r="P138" s="70"/>
      <c r="Q138" s="70"/>
      <c r="R138" s="58"/>
      <c r="S138" s="70"/>
    </row>
    <row r="139" spans="1:19" x14ac:dyDescent="0.4">
      <c r="A139" s="13"/>
      <c r="B139" s="2"/>
      <c r="C139" s="35"/>
      <c r="D139" s="3"/>
      <c r="E139" s="4"/>
      <c r="F139" s="4"/>
      <c r="G139" s="27"/>
      <c r="H139" s="122"/>
      <c r="I139" s="139"/>
      <c r="J139" s="3"/>
      <c r="K139" s="3"/>
      <c r="L139" s="3"/>
      <c r="M139" s="6"/>
      <c r="N139" s="3"/>
      <c r="O139" s="3"/>
      <c r="P139" s="6"/>
      <c r="Q139" s="6"/>
      <c r="R139" s="6"/>
      <c r="S139" s="6"/>
    </row>
    <row r="140" spans="1:19" x14ac:dyDescent="0.4">
      <c r="A140" s="49"/>
      <c r="B140" s="50"/>
      <c r="C140" s="51"/>
      <c r="D140" s="52"/>
      <c r="E140" s="53"/>
      <c r="F140" s="71"/>
      <c r="G140" s="63"/>
      <c r="H140" s="140"/>
      <c r="I140" s="147"/>
      <c r="J140" s="52"/>
      <c r="K140" s="52"/>
      <c r="L140" s="52"/>
      <c r="M140" s="66"/>
      <c r="N140" s="52"/>
      <c r="O140" s="52"/>
      <c r="P140" s="66"/>
      <c r="Q140" s="66"/>
      <c r="R140" s="66"/>
      <c r="S140" s="66"/>
    </row>
    <row r="141" spans="1:19" x14ac:dyDescent="0.4">
      <c r="A141" s="55"/>
      <c r="B141" s="56"/>
      <c r="C141" s="57"/>
      <c r="D141" s="58"/>
      <c r="E141" s="59"/>
      <c r="F141" s="59"/>
      <c r="G141" s="60"/>
      <c r="H141" s="157"/>
      <c r="I141" s="148"/>
      <c r="J141" s="58"/>
      <c r="K141" s="58"/>
      <c r="L141" s="58"/>
      <c r="M141" s="70"/>
      <c r="N141" s="58"/>
      <c r="O141" s="58"/>
      <c r="P141" s="70"/>
      <c r="Q141" s="70"/>
      <c r="R141" s="58"/>
      <c r="S141" s="70"/>
    </row>
    <row r="142" spans="1:19" x14ac:dyDescent="0.4">
      <c r="A142" s="13"/>
      <c r="B142" s="2"/>
      <c r="C142" s="35"/>
      <c r="D142" s="3"/>
      <c r="E142" s="4"/>
      <c r="F142" s="4"/>
      <c r="G142" s="27"/>
      <c r="H142" s="122"/>
      <c r="I142" s="139"/>
      <c r="J142" s="3"/>
      <c r="K142" s="3"/>
      <c r="L142" s="3"/>
      <c r="M142" s="6"/>
      <c r="N142" s="3"/>
      <c r="O142" s="3"/>
      <c r="P142" s="6"/>
      <c r="Q142" s="6"/>
      <c r="R142" s="3"/>
      <c r="S142" s="6"/>
    </row>
    <row r="143" spans="1:19" x14ac:dyDescent="0.4">
      <c r="A143" s="49"/>
      <c r="B143" s="50"/>
      <c r="C143" s="51"/>
      <c r="D143" s="52"/>
      <c r="E143" s="53"/>
      <c r="F143" s="53"/>
      <c r="G143" s="63"/>
      <c r="H143" s="140"/>
      <c r="I143" s="147"/>
      <c r="J143" s="52"/>
      <c r="K143" s="52"/>
      <c r="L143" s="52"/>
      <c r="M143" s="66"/>
      <c r="N143" s="52"/>
      <c r="O143" s="52"/>
      <c r="P143" s="66"/>
      <c r="Q143" s="66"/>
      <c r="R143" s="52"/>
      <c r="S143" s="66"/>
    </row>
    <row r="144" spans="1:19" x14ac:dyDescent="0.4">
      <c r="A144" s="55"/>
      <c r="B144" s="56"/>
      <c r="C144" s="57"/>
      <c r="D144" s="58"/>
      <c r="E144" s="59"/>
      <c r="F144" s="59"/>
      <c r="G144" s="60"/>
      <c r="H144" s="157"/>
      <c r="I144" s="148"/>
      <c r="J144" s="58"/>
      <c r="K144" s="70"/>
      <c r="L144" s="58"/>
      <c r="M144" s="70"/>
      <c r="N144" s="58"/>
      <c r="O144" s="58"/>
      <c r="P144" s="70"/>
      <c r="Q144" s="70"/>
      <c r="R144" s="58"/>
      <c r="S144" s="70"/>
    </row>
    <row r="145" spans="1:19" x14ac:dyDescent="0.4">
      <c r="A145" s="49"/>
      <c r="B145" s="50"/>
      <c r="C145" s="51"/>
      <c r="D145" s="52"/>
      <c r="E145" s="53"/>
      <c r="F145" s="53"/>
      <c r="G145" s="63"/>
      <c r="H145" s="140"/>
      <c r="I145" s="147"/>
      <c r="J145" s="52"/>
      <c r="K145" s="52"/>
      <c r="L145" s="52"/>
      <c r="M145" s="66"/>
      <c r="N145" s="52"/>
      <c r="O145" s="52"/>
      <c r="P145" s="66"/>
      <c r="Q145" s="66"/>
      <c r="R145" s="52"/>
      <c r="S145" s="66"/>
    </row>
    <row r="146" spans="1:19" x14ac:dyDescent="0.4">
      <c r="A146" s="55"/>
      <c r="B146" s="56"/>
      <c r="C146" s="57"/>
      <c r="D146" s="58"/>
      <c r="E146" s="59"/>
      <c r="F146" s="59"/>
      <c r="G146" s="60"/>
      <c r="H146" s="157"/>
      <c r="I146" s="148"/>
      <c r="J146" s="58"/>
      <c r="K146" s="58"/>
      <c r="L146" s="58"/>
      <c r="M146" s="70"/>
      <c r="N146" s="58"/>
      <c r="O146" s="58"/>
      <c r="P146" s="70"/>
      <c r="Q146" s="70"/>
      <c r="R146" s="70"/>
      <c r="S146" s="70"/>
    </row>
    <row r="147" spans="1:19" x14ac:dyDescent="0.4">
      <c r="A147" s="49"/>
      <c r="B147" s="50"/>
      <c r="C147" s="51"/>
      <c r="D147" s="52"/>
      <c r="E147" s="53"/>
      <c r="F147" s="53"/>
      <c r="G147" s="63"/>
      <c r="H147" s="140"/>
      <c r="I147" s="147"/>
      <c r="J147" s="52"/>
      <c r="K147" s="52"/>
      <c r="L147" s="52"/>
      <c r="M147" s="66"/>
      <c r="N147" s="52"/>
      <c r="O147" s="52"/>
      <c r="P147" s="66"/>
      <c r="Q147" s="66"/>
      <c r="R147" s="52"/>
      <c r="S147" s="66"/>
    </row>
    <row r="148" spans="1:19" x14ac:dyDescent="0.4">
      <c r="A148" s="78"/>
      <c r="B148" s="79"/>
      <c r="C148" s="33"/>
      <c r="D148" s="24"/>
      <c r="E148" s="32"/>
      <c r="F148" s="32"/>
      <c r="G148" s="80"/>
      <c r="H148" s="174"/>
      <c r="I148" s="149"/>
      <c r="J148" s="24"/>
      <c r="K148" s="24"/>
      <c r="L148" s="24"/>
      <c r="M148" s="23"/>
      <c r="N148" s="24"/>
      <c r="O148" s="24"/>
      <c r="P148" s="23"/>
      <c r="Q148" s="23"/>
      <c r="R148" s="24"/>
      <c r="S148" s="23"/>
    </row>
  </sheetData>
  <autoFilter ref="A1:S112" xr:uid="{AAC60489-C017-4B5E-96A3-0AAEE5D6F19F}">
    <filterColumn colId="11" showButton="0"/>
    <filterColumn colId="12" showButton="0"/>
    <filterColumn colId="13" showButton="0"/>
    <filterColumn colId="14" showButton="0"/>
    <filterColumn colId="16" showButton="0"/>
    <filterColumn colId="17" showButton="0"/>
    <sortState xmlns:xlrd2="http://schemas.microsoft.com/office/spreadsheetml/2017/richdata2" ref="A20:S111">
      <sortCondition descending="1" ref="B1:B111"/>
    </sortState>
  </autoFilter>
  <mergeCells count="37">
    <mergeCell ref="E108:F108"/>
    <mergeCell ref="E110:F110"/>
    <mergeCell ref="E112:F112"/>
    <mergeCell ref="B112:D112"/>
    <mergeCell ref="B110:D110"/>
    <mergeCell ref="B108:D108"/>
    <mergeCell ref="E100:F100"/>
    <mergeCell ref="E105:F105"/>
    <mergeCell ref="B105:D105"/>
    <mergeCell ref="B100:D100"/>
    <mergeCell ref="B92:D92"/>
    <mergeCell ref="E92:F92"/>
    <mergeCell ref="E60:F60"/>
    <mergeCell ref="E70:F70"/>
    <mergeCell ref="E81:F81"/>
    <mergeCell ref="B81:D81"/>
    <mergeCell ref="B70:D70"/>
    <mergeCell ref="B60:D60"/>
    <mergeCell ref="E32:F32"/>
    <mergeCell ref="E44:F44"/>
    <mergeCell ref="E53:F53"/>
    <mergeCell ref="B53:D53"/>
    <mergeCell ref="B44:D44"/>
    <mergeCell ref="B32:D32"/>
    <mergeCell ref="B18:D18"/>
    <mergeCell ref="Q1:S1"/>
    <mergeCell ref="A1:A2"/>
    <mergeCell ref="B1:B2"/>
    <mergeCell ref="C1:C2"/>
    <mergeCell ref="D1:D2"/>
    <mergeCell ref="E1:E2"/>
    <mergeCell ref="F1:F2"/>
    <mergeCell ref="G1:G2"/>
    <mergeCell ref="H1:I1"/>
    <mergeCell ref="J1:J2"/>
    <mergeCell ref="K1:K2"/>
    <mergeCell ref="L1:P1"/>
  </mergeCells>
  <phoneticPr fontId="1"/>
  <pageMargins left="0.51181102362204722" right="0" top="0.74803149606299213" bottom="0.74803149606299213" header="0.31496062992125984" footer="0.31496062992125984"/>
  <pageSetup paperSize="9" scale="32" orientation="portrait" r:id="rId1"/>
  <rowBreaks count="1" manualBreakCount="1">
    <brk id="47" max="9" man="1"/>
  </rowBreaks>
  <colBreaks count="1" manualBreakCount="1">
    <brk id="10" max="4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ECD1D-7A89-41DD-BC6A-1EB65C8CD0D1}">
  <sheetPr>
    <pageSetUpPr fitToPage="1"/>
  </sheetPr>
  <dimension ref="A1:S190"/>
  <sheetViews>
    <sheetView view="pageBreakPreview" zoomScale="80" zoomScaleNormal="80" zoomScaleSheetLayoutView="80" workbookViewId="0">
      <pane ySplit="2" topLeftCell="A3" activePane="bottomLeft" state="frozen"/>
      <selection activeCell="H96" sqref="H96"/>
      <selection pane="bottomLeft" activeCell="A3" sqref="A3"/>
    </sheetView>
  </sheetViews>
  <sheetFormatPr defaultColWidth="8.625" defaultRowHeight="19.5" x14ac:dyDescent="0.4"/>
  <cols>
    <col min="1" max="1" width="16.75" style="19" bestFit="1" customWidth="1"/>
    <col min="2" max="2" width="8.625" style="20"/>
    <col min="3" max="3" width="15.375" style="34" customWidth="1"/>
    <col min="4" max="4" width="70.25" style="1" bestFit="1" customWidth="1"/>
    <col min="5" max="5" width="14.125" style="21" customWidth="1"/>
    <col min="6" max="6" width="18.875" style="21" customWidth="1"/>
    <col min="7" max="7" width="37.875" style="31" bestFit="1" customWidth="1"/>
    <col min="8" max="8" width="12.625" style="159" customWidth="1"/>
    <col min="9" max="9" width="12.625" style="150" customWidth="1"/>
    <col min="10" max="10" width="18.5" style="1" customWidth="1"/>
    <col min="11" max="11" width="16.25" style="1" customWidth="1"/>
    <col min="12" max="12" width="19.125" style="1" customWidth="1"/>
    <col min="13" max="13" width="28.25" style="17" customWidth="1"/>
    <col min="14" max="14" width="11" style="1" customWidth="1"/>
    <col min="15" max="15" width="13" style="1" customWidth="1"/>
    <col min="16" max="16" width="21.375" style="1" customWidth="1"/>
    <col min="17" max="17" width="78.75" style="1" customWidth="1"/>
    <col min="18" max="18" width="27.625" style="1" customWidth="1"/>
    <col min="19" max="19" width="20.375" style="1" customWidth="1"/>
    <col min="20" max="16384" width="8.625" style="1"/>
  </cols>
  <sheetData>
    <row r="1" spans="1:19" ht="31.5" customHeight="1" x14ac:dyDescent="0.4">
      <c r="A1" s="743" t="s">
        <v>1</v>
      </c>
      <c r="B1" s="744" t="s">
        <v>2</v>
      </c>
      <c r="C1" s="745" t="s">
        <v>3</v>
      </c>
      <c r="D1" s="746" t="s">
        <v>4</v>
      </c>
      <c r="E1" s="747" t="s">
        <v>5</v>
      </c>
      <c r="F1" s="747" t="s">
        <v>6</v>
      </c>
      <c r="G1" s="748" t="s">
        <v>7</v>
      </c>
      <c r="H1" s="749" t="s">
        <v>8</v>
      </c>
      <c r="I1" s="750"/>
      <c r="J1" s="746" t="s">
        <v>9</v>
      </c>
      <c r="K1" s="678" t="s">
        <v>10</v>
      </c>
      <c r="L1" s="678" t="s">
        <v>11</v>
      </c>
      <c r="M1" s="678"/>
      <c r="N1" s="678"/>
      <c r="O1" s="678"/>
      <c r="P1" s="678"/>
      <c r="Q1" s="678" t="s">
        <v>12</v>
      </c>
      <c r="R1" s="678"/>
      <c r="S1" s="679"/>
    </row>
    <row r="2" spans="1:19" ht="24.95" customHeight="1" thickBot="1" x14ac:dyDescent="0.45">
      <c r="A2" s="681"/>
      <c r="B2" s="683"/>
      <c r="C2" s="685"/>
      <c r="D2" s="687"/>
      <c r="E2" s="689"/>
      <c r="F2" s="689"/>
      <c r="G2" s="691"/>
      <c r="H2" s="124" t="s">
        <v>1435</v>
      </c>
      <c r="I2" s="125" t="s">
        <v>1384</v>
      </c>
      <c r="J2" s="687"/>
      <c r="K2" s="694"/>
      <c r="L2" s="25" t="s">
        <v>13</v>
      </c>
      <c r="M2" s="26" t="s">
        <v>14</v>
      </c>
      <c r="N2" s="25" t="s">
        <v>15</v>
      </c>
      <c r="O2" s="25" t="s">
        <v>16</v>
      </c>
      <c r="P2" s="25" t="s">
        <v>17</v>
      </c>
      <c r="Q2" s="25" t="s">
        <v>18</v>
      </c>
      <c r="R2" s="25" t="s">
        <v>19</v>
      </c>
      <c r="S2" s="94" t="s">
        <v>17</v>
      </c>
    </row>
    <row r="3" spans="1:19" ht="24.95" customHeight="1" thickTop="1" thickBot="1" x14ac:dyDescent="0.45">
      <c r="A3" s="561" t="s">
        <v>2439</v>
      </c>
      <c r="B3" s="650" t="s">
        <v>2180</v>
      </c>
      <c r="C3" s="651">
        <v>45383</v>
      </c>
      <c r="D3" s="425" t="s">
        <v>2440</v>
      </c>
      <c r="E3" s="652"/>
      <c r="F3" s="652"/>
      <c r="G3" s="653"/>
      <c r="H3" s="653"/>
      <c r="I3" s="654"/>
      <c r="J3" s="425" t="s">
        <v>547</v>
      </c>
      <c r="K3" s="357"/>
      <c r="L3" s="153"/>
      <c r="M3" s="160"/>
      <c r="N3" s="153"/>
      <c r="O3" s="153"/>
      <c r="P3" s="153"/>
      <c r="Q3" s="153"/>
      <c r="R3" s="153"/>
      <c r="S3" s="161"/>
    </row>
    <row r="4" spans="1:19" ht="49.15" customHeight="1" thickTop="1" x14ac:dyDescent="0.4">
      <c r="A4" s="598" t="s">
        <v>491</v>
      </c>
      <c r="B4" s="368" t="s">
        <v>1379</v>
      </c>
      <c r="C4" s="599">
        <v>45282</v>
      </c>
      <c r="D4" s="600" t="s">
        <v>2383</v>
      </c>
      <c r="E4" s="601">
        <v>24596000</v>
      </c>
      <c r="F4" s="596"/>
      <c r="G4" s="597"/>
      <c r="H4" s="602">
        <v>122</v>
      </c>
      <c r="I4" s="604">
        <v>0</v>
      </c>
      <c r="J4" s="649" t="s">
        <v>2384</v>
      </c>
      <c r="K4" s="603" t="s">
        <v>2385</v>
      </c>
      <c r="L4" s="153"/>
      <c r="M4" s="160"/>
      <c r="N4" s="153"/>
      <c r="O4" s="153"/>
      <c r="P4" s="153"/>
      <c r="Q4" s="153"/>
      <c r="R4" s="153"/>
      <c r="S4" s="161"/>
    </row>
    <row r="5" spans="1:19" ht="24.95" customHeight="1" x14ac:dyDescent="0.4">
      <c r="A5" s="114" t="s">
        <v>2353</v>
      </c>
      <c r="B5" s="9" t="s">
        <v>1379</v>
      </c>
      <c r="C5" s="194">
        <v>45211</v>
      </c>
      <c r="D5" s="162" t="s">
        <v>2354</v>
      </c>
      <c r="E5" s="15">
        <v>9950000</v>
      </c>
      <c r="F5" s="15">
        <v>3965000</v>
      </c>
      <c r="G5" s="29" t="s">
        <v>2202</v>
      </c>
      <c r="H5" s="143">
        <v>11.3</v>
      </c>
      <c r="I5" s="145">
        <v>20</v>
      </c>
      <c r="J5" s="513" t="s">
        <v>482</v>
      </c>
      <c r="K5" s="357"/>
      <c r="L5" s="153"/>
      <c r="M5" s="160"/>
      <c r="N5" s="153"/>
      <c r="O5" s="153"/>
      <c r="P5" s="153"/>
      <c r="Q5" s="153"/>
      <c r="R5" s="153"/>
      <c r="S5" s="161"/>
    </row>
    <row r="6" spans="1:19" ht="24.95" customHeight="1" x14ac:dyDescent="0.4">
      <c r="A6" s="114" t="s">
        <v>2288</v>
      </c>
      <c r="B6" s="9" t="s">
        <v>1379</v>
      </c>
      <c r="C6" s="35">
        <v>45145</v>
      </c>
      <c r="D6" s="162" t="s">
        <v>2289</v>
      </c>
      <c r="E6" s="260">
        <v>31840000</v>
      </c>
      <c r="F6" s="260">
        <v>25286000</v>
      </c>
      <c r="G6" s="92" t="s">
        <v>2335</v>
      </c>
      <c r="H6" s="151">
        <v>128</v>
      </c>
      <c r="I6" s="145">
        <v>32</v>
      </c>
      <c r="J6" s="162" t="s">
        <v>119</v>
      </c>
      <c r="K6" s="357"/>
      <c r="L6" s="153"/>
      <c r="M6" s="160"/>
      <c r="N6" s="153"/>
      <c r="O6" s="153"/>
      <c r="P6" s="153"/>
      <c r="Q6" s="153"/>
      <c r="R6" s="153"/>
      <c r="S6" s="161"/>
    </row>
    <row r="7" spans="1:19" ht="24.95" customHeight="1" x14ac:dyDescent="0.4">
      <c r="A7" s="114" t="s">
        <v>2272</v>
      </c>
      <c r="B7" s="9" t="s">
        <v>1379</v>
      </c>
      <c r="C7" s="36">
        <v>45127</v>
      </c>
      <c r="D7" s="355" t="s">
        <v>2194</v>
      </c>
      <c r="E7" s="526"/>
      <c r="F7" s="526"/>
      <c r="G7" s="92" t="s">
        <v>563</v>
      </c>
      <c r="H7" s="151">
        <v>67</v>
      </c>
      <c r="I7" s="152"/>
      <c r="J7" s="355" t="s">
        <v>119</v>
      </c>
      <c r="K7" s="357"/>
      <c r="L7" s="153"/>
      <c r="M7" s="160"/>
      <c r="N7" s="153"/>
      <c r="O7" s="153"/>
      <c r="P7" s="153"/>
      <c r="Q7" s="153"/>
      <c r="R7" s="153"/>
      <c r="S7" s="161"/>
    </row>
    <row r="8" spans="1:19" ht="24.95" customHeight="1" x14ac:dyDescent="0.4">
      <c r="A8" s="479" t="s">
        <v>2260</v>
      </c>
      <c r="B8" s="480" t="s">
        <v>1379</v>
      </c>
      <c r="C8" s="481">
        <v>45128</v>
      </c>
      <c r="D8" s="482" t="s">
        <v>2261</v>
      </c>
      <c r="E8" s="483">
        <v>23640000</v>
      </c>
      <c r="F8" s="484">
        <v>18978000</v>
      </c>
      <c r="G8" s="485" t="s">
        <v>130</v>
      </c>
      <c r="H8" s="486">
        <v>66.400000000000006</v>
      </c>
      <c r="I8" s="487">
        <v>38</v>
      </c>
      <c r="J8" s="482" t="s">
        <v>2316</v>
      </c>
      <c r="K8" s="357"/>
      <c r="L8" s="153"/>
      <c r="M8" s="160"/>
      <c r="N8" s="153"/>
      <c r="O8" s="153"/>
      <c r="P8" s="153"/>
      <c r="Q8" s="153"/>
      <c r="R8" s="153"/>
      <c r="S8" s="161"/>
    </row>
    <row r="9" spans="1:19" ht="24.95" customHeight="1" x14ac:dyDescent="0.4">
      <c r="A9" s="114" t="s">
        <v>491</v>
      </c>
      <c r="B9" s="9" t="s">
        <v>1379</v>
      </c>
      <c r="C9" s="36">
        <v>45121</v>
      </c>
      <c r="D9" s="355" t="s">
        <v>2254</v>
      </c>
      <c r="E9" s="260"/>
      <c r="F9" s="260"/>
      <c r="G9" s="92" t="s">
        <v>2281</v>
      </c>
      <c r="H9" s="151">
        <v>7.6</v>
      </c>
      <c r="I9" s="152">
        <v>11</v>
      </c>
      <c r="J9" s="355" t="s">
        <v>482</v>
      </c>
      <c r="K9" s="357"/>
      <c r="L9" s="153"/>
      <c r="M9" s="160"/>
      <c r="N9" s="153"/>
      <c r="O9" s="153"/>
      <c r="P9" s="153"/>
      <c r="Q9" s="153"/>
      <c r="R9" s="153"/>
      <c r="S9" s="161"/>
    </row>
    <row r="10" spans="1:19" ht="24.95" customHeight="1" x14ac:dyDescent="0.4">
      <c r="A10" s="114" t="s">
        <v>2252</v>
      </c>
      <c r="B10" s="9" t="s">
        <v>1379</v>
      </c>
      <c r="C10" s="36">
        <v>45120</v>
      </c>
      <c r="D10" s="355" t="s">
        <v>2253</v>
      </c>
      <c r="E10" s="260"/>
      <c r="F10" s="260">
        <v>8930000</v>
      </c>
      <c r="G10" s="92" t="s">
        <v>2297</v>
      </c>
      <c r="H10" s="151">
        <v>23.2</v>
      </c>
      <c r="I10" s="152">
        <v>18</v>
      </c>
      <c r="J10" s="355" t="s">
        <v>119</v>
      </c>
      <c r="K10" s="357"/>
      <c r="L10" s="153"/>
      <c r="M10" s="160"/>
      <c r="N10" s="153"/>
      <c r="O10" s="153"/>
      <c r="P10" s="153"/>
      <c r="Q10" s="153"/>
      <c r="R10" s="153"/>
      <c r="S10" s="161"/>
    </row>
    <row r="11" spans="1:19" ht="56.25" x14ac:dyDescent="0.4">
      <c r="A11" s="114" t="s">
        <v>2233</v>
      </c>
      <c r="B11" s="9" t="s">
        <v>1379</v>
      </c>
      <c r="C11" s="36">
        <v>45111</v>
      </c>
      <c r="D11" s="355" t="s">
        <v>2234</v>
      </c>
      <c r="E11" s="260"/>
      <c r="F11" s="260">
        <v>25000000</v>
      </c>
      <c r="G11" s="92" t="s">
        <v>563</v>
      </c>
      <c r="H11" s="151">
        <v>276.85000000000002</v>
      </c>
      <c r="I11" s="152">
        <v>160</v>
      </c>
      <c r="J11" s="418" t="s">
        <v>2235</v>
      </c>
      <c r="K11" s="357"/>
      <c r="L11" s="153"/>
      <c r="M11" s="160"/>
      <c r="N11" s="153"/>
      <c r="O11" s="153"/>
      <c r="P11" s="153"/>
      <c r="Q11" s="153"/>
      <c r="R11" s="153"/>
      <c r="S11" s="161"/>
    </row>
    <row r="12" spans="1:19" ht="24.95" customHeight="1" x14ac:dyDescent="0.4">
      <c r="A12" s="114" t="s">
        <v>2216</v>
      </c>
      <c r="B12" s="9" t="s">
        <v>1379</v>
      </c>
      <c r="C12" s="36">
        <v>45100</v>
      </c>
      <c r="D12" s="355" t="s">
        <v>2218</v>
      </c>
      <c r="E12" s="260">
        <v>25480000</v>
      </c>
      <c r="F12" s="260">
        <v>25183000</v>
      </c>
      <c r="G12" s="92" t="s">
        <v>2270</v>
      </c>
      <c r="H12" s="151">
        <v>77.099999999999994</v>
      </c>
      <c r="I12" s="152">
        <v>39</v>
      </c>
      <c r="J12" s="355" t="s">
        <v>119</v>
      </c>
      <c r="K12" s="357"/>
      <c r="L12" s="153"/>
      <c r="M12" s="160"/>
      <c r="N12" s="153"/>
      <c r="O12" s="153"/>
      <c r="P12" s="153"/>
      <c r="Q12" s="153"/>
      <c r="R12" s="153"/>
      <c r="S12" s="161"/>
    </row>
    <row r="13" spans="1:19" ht="24.95" customHeight="1" x14ac:dyDescent="0.4">
      <c r="A13" s="114" t="s">
        <v>2216</v>
      </c>
      <c r="B13" s="9" t="s">
        <v>1379</v>
      </c>
      <c r="C13" s="36">
        <v>45100</v>
      </c>
      <c r="D13" s="355" t="s">
        <v>2217</v>
      </c>
      <c r="E13" s="260">
        <v>17404000</v>
      </c>
      <c r="F13" s="260">
        <v>13935000</v>
      </c>
      <c r="G13" s="92" t="s">
        <v>2280</v>
      </c>
      <c r="H13" s="151">
        <v>60</v>
      </c>
      <c r="I13" s="152">
        <v>16</v>
      </c>
      <c r="J13" s="459" t="s">
        <v>119</v>
      </c>
      <c r="K13" s="357"/>
      <c r="L13" s="153"/>
      <c r="M13" s="160"/>
      <c r="N13" s="153"/>
      <c r="O13" s="153"/>
      <c r="P13" s="153"/>
      <c r="Q13" s="153"/>
      <c r="R13" s="153"/>
      <c r="S13" s="161"/>
    </row>
    <row r="14" spans="1:19" ht="56.25" x14ac:dyDescent="0.4">
      <c r="A14" s="114" t="s">
        <v>101</v>
      </c>
      <c r="B14" s="9" t="s">
        <v>1379</v>
      </c>
      <c r="C14" s="36">
        <v>45091</v>
      </c>
      <c r="D14" s="355" t="s">
        <v>2164</v>
      </c>
      <c r="E14" s="260"/>
      <c r="F14" s="260">
        <v>44000000</v>
      </c>
      <c r="G14" s="92" t="s">
        <v>1149</v>
      </c>
      <c r="H14" s="151">
        <v>121.9</v>
      </c>
      <c r="I14" s="152">
        <v>75</v>
      </c>
      <c r="J14" s="117" t="s">
        <v>1378</v>
      </c>
      <c r="K14" s="357"/>
      <c r="L14" s="153"/>
      <c r="M14" s="160"/>
      <c r="N14" s="153"/>
      <c r="O14" s="153"/>
      <c r="P14" s="153"/>
      <c r="Q14" s="153"/>
      <c r="R14" s="153"/>
      <c r="S14" s="161"/>
    </row>
    <row r="15" spans="1:19" ht="24.95" customHeight="1" x14ac:dyDescent="0.4">
      <c r="A15" s="114" t="s">
        <v>2260</v>
      </c>
      <c r="B15" s="9" t="s">
        <v>1379</v>
      </c>
      <c r="C15" s="36">
        <v>45086</v>
      </c>
      <c r="D15" s="355" t="s">
        <v>2268</v>
      </c>
      <c r="E15" s="260"/>
      <c r="F15" s="260">
        <v>24700000</v>
      </c>
      <c r="G15" s="92" t="s">
        <v>2270</v>
      </c>
      <c r="H15" s="151">
        <v>83.4</v>
      </c>
      <c r="I15" s="152">
        <v>33</v>
      </c>
      <c r="J15" s="418" t="s">
        <v>119</v>
      </c>
      <c r="K15" s="357"/>
      <c r="L15" s="153"/>
      <c r="M15" s="160"/>
      <c r="N15" s="153"/>
      <c r="O15" s="153"/>
      <c r="P15" s="153"/>
      <c r="Q15" s="153"/>
      <c r="R15" s="153"/>
      <c r="S15" s="161"/>
    </row>
    <row r="16" spans="1:19" ht="24.95" customHeight="1" x14ac:dyDescent="0.4">
      <c r="A16" s="114" t="s">
        <v>2189</v>
      </c>
      <c r="B16" s="9" t="s">
        <v>1379</v>
      </c>
      <c r="C16" s="36">
        <v>45086</v>
      </c>
      <c r="D16" s="355" t="s">
        <v>2190</v>
      </c>
      <c r="E16" s="260">
        <v>15669000</v>
      </c>
      <c r="F16" s="260">
        <v>12523000</v>
      </c>
      <c r="G16" s="92" t="s">
        <v>130</v>
      </c>
      <c r="H16" s="151">
        <v>43.9</v>
      </c>
      <c r="I16" s="152">
        <v>19</v>
      </c>
      <c r="J16" s="355" t="s">
        <v>119</v>
      </c>
      <c r="K16" s="357"/>
      <c r="L16" s="153"/>
      <c r="M16" s="160"/>
      <c r="N16" s="153"/>
      <c r="O16" s="153"/>
      <c r="P16" s="153"/>
      <c r="Q16" s="153"/>
      <c r="R16" s="153"/>
      <c r="S16" s="161"/>
    </row>
    <row r="17" spans="1:19" ht="24.95" customHeight="1" x14ac:dyDescent="0.4">
      <c r="A17" s="114" t="s">
        <v>2146</v>
      </c>
      <c r="B17" s="9" t="s">
        <v>1379</v>
      </c>
      <c r="C17" s="36">
        <v>45065</v>
      </c>
      <c r="D17" s="355" t="s">
        <v>2145</v>
      </c>
      <c r="E17" s="260">
        <v>6380000</v>
      </c>
      <c r="F17" s="260">
        <v>5078000</v>
      </c>
      <c r="G17" s="92" t="s">
        <v>2203</v>
      </c>
      <c r="H17" s="151">
        <v>9.4</v>
      </c>
      <c r="I17" s="152">
        <v>5</v>
      </c>
      <c r="J17" s="355" t="s">
        <v>119</v>
      </c>
      <c r="K17" s="357"/>
      <c r="L17" s="153"/>
      <c r="M17" s="160"/>
      <c r="N17" s="153"/>
      <c r="O17" s="153"/>
      <c r="P17" s="153"/>
      <c r="Q17" s="153"/>
      <c r="R17" s="153"/>
      <c r="S17" s="161"/>
    </row>
    <row r="18" spans="1:19" ht="24.95" customHeight="1" x14ac:dyDescent="0.4">
      <c r="A18" s="114" t="s">
        <v>2140</v>
      </c>
      <c r="B18" s="9" t="s">
        <v>1379</v>
      </c>
      <c r="C18" s="36">
        <v>45055</v>
      </c>
      <c r="D18" s="355" t="s">
        <v>2141</v>
      </c>
      <c r="E18" s="260">
        <v>13442000</v>
      </c>
      <c r="F18" s="260">
        <v>10802000</v>
      </c>
      <c r="G18" s="92" t="s">
        <v>1063</v>
      </c>
      <c r="H18" s="151">
        <v>6</v>
      </c>
      <c r="I18" s="152">
        <v>35</v>
      </c>
      <c r="J18" s="355" t="s">
        <v>119</v>
      </c>
      <c r="K18" s="357"/>
      <c r="L18" s="153"/>
      <c r="M18" s="160"/>
      <c r="N18" s="153"/>
      <c r="O18" s="153"/>
      <c r="P18" s="153"/>
      <c r="Q18" s="153"/>
      <c r="R18" s="153"/>
      <c r="S18" s="161"/>
    </row>
    <row r="19" spans="1:19" ht="24.95" customHeight="1" x14ac:dyDescent="0.4">
      <c r="A19" s="114" t="s">
        <v>2133</v>
      </c>
      <c r="B19" s="9" t="s">
        <v>1379</v>
      </c>
      <c r="C19" s="36">
        <v>45044</v>
      </c>
      <c r="D19" s="355" t="s">
        <v>2134</v>
      </c>
      <c r="E19" s="260">
        <v>23784000</v>
      </c>
      <c r="F19" s="260">
        <v>19027000</v>
      </c>
      <c r="G19" s="92" t="s">
        <v>130</v>
      </c>
      <c r="H19" s="151">
        <v>79.8</v>
      </c>
      <c r="I19" s="152">
        <v>28</v>
      </c>
      <c r="J19" s="355" t="s">
        <v>119</v>
      </c>
      <c r="K19" s="357"/>
      <c r="L19" s="153"/>
      <c r="M19" s="160"/>
      <c r="N19" s="153"/>
      <c r="O19" s="153"/>
      <c r="P19" s="153"/>
      <c r="Q19" s="153"/>
      <c r="R19" s="153"/>
      <c r="S19" s="161"/>
    </row>
    <row r="20" spans="1:19" ht="24.95" customHeight="1" thickBot="1" x14ac:dyDescent="0.45">
      <c r="A20" s="307" t="s">
        <v>537</v>
      </c>
      <c r="B20" s="299" t="s">
        <v>1379</v>
      </c>
      <c r="C20" s="300">
        <v>45016</v>
      </c>
      <c r="D20" s="442" t="s">
        <v>1397</v>
      </c>
      <c r="E20" s="444"/>
      <c r="F20" s="444">
        <v>118000000</v>
      </c>
      <c r="G20" s="445" t="s">
        <v>2279</v>
      </c>
      <c r="H20" s="443">
        <v>780.2</v>
      </c>
      <c r="I20" s="312">
        <v>4</v>
      </c>
      <c r="J20" s="442" t="s">
        <v>1789</v>
      </c>
      <c r="K20" s="357"/>
      <c r="L20" s="153"/>
      <c r="M20" s="160"/>
      <c r="N20" s="153"/>
      <c r="O20" s="153"/>
      <c r="P20" s="153"/>
      <c r="Q20" s="153"/>
      <c r="R20" s="153"/>
      <c r="S20" s="161"/>
    </row>
    <row r="21" spans="1:19" ht="71.25" customHeight="1" thickTop="1" thickBot="1" x14ac:dyDescent="0.45">
      <c r="A21" s="751" t="s">
        <v>2040</v>
      </c>
      <c r="B21" s="701"/>
      <c r="C21" s="702"/>
      <c r="D21" s="362"/>
      <c r="E21" s="370"/>
      <c r="F21" s="370"/>
      <c r="G21" s="379"/>
      <c r="H21" s="371">
        <f>SUM(H6:H20)</f>
        <v>1830.75</v>
      </c>
      <c r="I21" s="371">
        <f>SUM(I6:I20)</f>
        <v>513</v>
      </c>
      <c r="J21" s="380"/>
      <c r="K21" s="83"/>
      <c r="L21" s="83"/>
      <c r="M21" s="87"/>
      <c r="N21" s="83"/>
      <c r="O21" s="83"/>
      <c r="P21" s="83"/>
      <c r="Q21" s="83"/>
      <c r="R21" s="83"/>
      <c r="S21" s="98"/>
    </row>
    <row r="22" spans="1:19" ht="64.5" customHeight="1" thickTop="1" x14ac:dyDescent="0.4">
      <c r="A22" s="95" t="s">
        <v>520</v>
      </c>
      <c r="B22" s="43" t="s">
        <v>478</v>
      </c>
      <c r="C22" s="82">
        <v>45059</v>
      </c>
      <c r="D22" s="83" t="s">
        <v>666</v>
      </c>
      <c r="E22" s="84"/>
      <c r="F22" s="84">
        <v>9830000</v>
      </c>
      <c r="G22" s="85" t="s">
        <v>667</v>
      </c>
      <c r="H22" s="141">
        <v>42.2</v>
      </c>
      <c r="I22" s="144">
        <v>9</v>
      </c>
      <c r="J22" s="83" t="s">
        <v>119</v>
      </c>
      <c r="K22" s="3"/>
      <c r="L22" s="3"/>
      <c r="M22" s="6"/>
      <c r="N22" s="3"/>
      <c r="O22" s="3"/>
      <c r="P22" s="3"/>
      <c r="Q22" s="3"/>
      <c r="R22" s="3"/>
      <c r="S22" s="100"/>
    </row>
    <row r="23" spans="1:19" ht="53.25" customHeight="1" x14ac:dyDescent="0.4">
      <c r="A23" s="99" t="s">
        <v>491</v>
      </c>
      <c r="B23" s="2" t="s">
        <v>478</v>
      </c>
      <c r="C23" s="35">
        <v>45079</v>
      </c>
      <c r="D23" s="3" t="s">
        <v>664</v>
      </c>
      <c r="E23" s="4">
        <v>9867000</v>
      </c>
      <c r="F23" s="4">
        <v>7190000</v>
      </c>
      <c r="G23" s="37" t="s">
        <v>665</v>
      </c>
      <c r="H23" s="135"/>
      <c r="I23" s="145"/>
      <c r="J23" s="3" t="s">
        <v>651</v>
      </c>
      <c r="K23" s="3"/>
      <c r="L23" s="3"/>
      <c r="M23" s="6"/>
      <c r="N23" s="3"/>
      <c r="O23" s="3"/>
      <c r="P23" s="3"/>
      <c r="Q23" s="3"/>
      <c r="R23" s="3"/>
      <c r="S23" s="100"/>
    </row>
    <row r="24" spans="1:19" ht="62.25" customHeight="1" x14ac:dyDescent="0.4">
      <c r="A24" s="99" t="s">
        <v>520</v>
      </c>
      <c r="B24" s="2" t="s">
        <v>478</v>
      </c>
      <c r="C24" s="35">
        <v>45080</v>
      </c>
      <c r="D24" s="3" t="s">
        <v>663</v>
      </c>
      <c r="E24" s="4"/>
      <c r="F24" s="4">
        <v>18758000</v>
      </c>
      <c r="G24" s="37" t="s">
        <v>637</v>
      </c>
      <c r="H24" s="135">
        <v>80.5</v>
      </c>
      <c r="I24" s="139">
        <v>33</v>
      </c>
      <c r="J24" s="3" t="s">
        <v>119</v>
      </c>
      <c r="K24" s="3"/>
      <c r="L24" s="3"/>
      <c r="M24" s="6"/>
      <c r="N24" s="3"/>
      <c r="O24" s="3"/>
      <c r="P24" s="3"/>
      <c r="Q24" s="3"/>
      <c r="R24" s="3"/>
      <c r="S24" s="100"/>
    </row>
    <row r="25" spans="1:19" ht="62.25" customHeight="1" x14ac:dyDescent="0.4">
      <c r="A25" s="99" t="s">
        <v>520</v>
      </c>
      <c r="B25" s="2" t="s">
        <v>478</v>
      </c>
      <c r="C25" s="35">
        <v>45087</v>
      </c>
      <c r="D25" s="3" t="s">
        <v>2136</v>
      </c>
      <c r="E25" s="4"/>
      <c r="F25" s="4">
        <v>21622000</v>
      </c>
      <c r="G25" s="37" t="s">
        <v>662</v>
      </c>
      <c r="H25" s="135">
        <v>88.6</v>
      </c>
      <c r="I25" s="139">
        <v>45</v>
      </c>
      <c r="J25" s="3" t="s">
        <v>119</v>
      </c>
      <c r="K25" s="3"/>
      <c r="L25" s="3"/>
      <c r="M25" s="6"/>
      <c r="N25" s="3"/>
      <c r="O25" s="3"/>
      <c r="P25" s="3"/>
      <c r="Q25" s="3"/>
      <c r="R25" s="3"/>
      <c r="S25" s="100"/>
    </row>
    <row r="26" spans="1:19" ht="53.25" customHeight="1" x14ac:dyDescent="0.4">
      <c r="A26" s="99" t="s">
        <v>520</v>
      </c>
      <c r="B26" s="2" t="s">
        <v>478</v>
      </c>
      <c r="C26" s="35">
        <v>45094</v>
      </c>
      <c r="D26" s="3" t="s">
        <v>661</v>
      </c>
      <c r="E26" s="4"/>
      <c r="F26" s="4">
        <v>14818000</v>
      </c>
      <c r="G26" s="37" t="s">
        <v>658</v>
      </c>
      <c r="H26" s="135">
        <v>65</v>
      </c>
      <c r="I26" s="139">
        <v>24</v>
      </c>
      <c r="J26" s="3" t="s">
        <v>119</v>
      </c>
      <c r="K26" s="3"/>
      <c r="L26" s="3"/>
      <c r="M26" s="6"/>
      <c r="N26" s="3"/>
      <c r="O26" s="3"/>
      <c r="P26" s="3"/>
      <c r="Q26" s="3"/>
      <c r="R26" s="3"/>
      <c r="S26" s="100"/>
    </row>
    <row r="27" spans="1:19" ht="53.25" customHeight="1" x14ac:dyDescent="0.4">
      <c r="A27" s="99" t="s">
        <v>520</v>
      </c>
      <c r="B27" s="2" t="s">
        <v>478</v>
      </c>
      <c r="C27" s="35">
        <v>45094</v>
      </c>
      <c r="D27" s="3" t="s">
        <v>659</v>
      </c>
      <c r="E27" s="4"/>
      <c r="F27" s="4">
        <v>12317000</v>
      </c>
      <c r="G27" s="37" t="s">
        <v>660</v>
      </c>
      <c r="H27" s="135">
        <v>41.9</v>
      </c>
      <c r="I27" s="139">
        <v>25</v>
      </c>
      <c r="J27" s="3" t="s">
        <v>119</v>
      </c>
      <c r="K27" s="3"/>
      <c r="L27" s="3"/>
      <c r="M27" s="6"/>
      <c r="N27" s="3"/>
      <c r="O27" s="3"/>
      <c r="P27" s="3"/>
      <c r="Q27" s="3"/>
      <c r="R27" s="3"/>
      <c r="S27" s="100"/>
    </row>
    <row r="28" spans="1:19" ht="53.25" customHeight="1" x14ac:dyDescent="0.4">
      <c r="A28" s="99" t="s">
        <v>520</v>
      </c>
      <c r="B28" s="2" t="s">
        <v>478</v>
      </c>
      <c r="C28" s="35">
        <v>45094</v>
      </c>
      <c r="D28" s="6" t="s">
        <v>657</v>
      </c>
      <c r="E28" s="4"/>
      <c r="F28" s="4">
        <v>20799000</v>
      </c>
      <c r="G28" s="37" t="s">
        <v>658</v>
      </c>
      <c r="H28" s="135">
        <v>70.5</v>
      </c>
      <c r="I28" s="139">
        <v>57</v>
      </c>
      <c r="J28" s="3" t="s">
        <v>119</v>
      </c>
      <c r="K28" s="3"/>
      <c r="L28" s="3"/>
      <c r="M28" s="6"/>
      <c r="N28" s="3"/>
      <c r="O28" s="3"/>
      <c r="P28" s="3"/>
      <c r="Q28" s="3"/>
      <c r="R28" s="3"/>
      <c r="S28" s="100"/>
    </row>
    <row r="29" spans="1:19" ht="53.25" customHeight="1" x14ac:dyDescent="0.4">
      <c r="A29" s="99" t="s">
        <v>101</v>
      </c>
      <c r="B29" s="2" t="s">
        <v>478</v>
      </c>
      <c r="C29" s="35">
        <v>45105</v>
      </c>
      <c r="D29" s="3" t="s">
        <v>656</v>
      </c>
      <c r="E29" s="4"/>
      <c r="F29" s="4">
        <v>35200000</v>
      </c>
      <c r="G29" s="37" t="s">
        <v>637</v>
      </c>
      <c r="H29" s="135"/>
      <c r="I29" s="145"/>
      <c r="J29" s="3" t="s">
        <v>119</v>
      </c>
      <c r="K29" s="3"/>
      <c r="L29" s="3"/>
      <c r="M29" s="6"/>
      <c r="N29" s="3"/>
      <c r="O29" s="3"/>
      <c r="P29" s="3"/>
      <c r="Q29" s="3"/>
      <c r="R29" s="3"/>
      <c r="S29" s="100"/>
    </row>
    <row r="30" spans="1:19" ht="53.25" customHeight="1" x14ac:dyDescent="0.4">
      <c r="A30" s="99" t="s">
        <v>2122</v>
      </c>
      <c r="B30" s="2" t="s">
        <v>478</v>
      </c>
      <c r="C30" s="35">
        <v>44747</v>
      </c>
      <c r="D30" s="3" t="s">
        <v>2123</v>
      </c>
      <c r="E30" s="4"/>
      <c r="F30" s="4">
        <v>24000000</v>
      </c>
      <c r="G30" s="37" t="s">
        <v>637</v>
      </c>
      <c r="H30" s="135">
        <v>171.49</v>
      </c>
      <c r="I30" s="145">
        <v>110</v>
      </c>
      <c r="J30" s="3" t="s">
        <v>119</v>
      </c>
      <c r="K30" s="3"/>
      <c r="L30" s="3"/>
      <c r="M30" s="6"/>
      <c r="N30" s="3"/>
      <c r="O30" s="3"/>
      <c r="P30" s="3"/>
      <c r="Q30" s="3"/>
      <c r="R30" s="3"/>
      <c r="S30" s="100"/>
    </row>
    <row r="31" spans="1:19" ht="102" customHeight="1" x14ac:dyDescent="0.4">
      <c r="A31" s="99" t="s">
        <v>654</v>
      </c>
      <c r="B31" s="2" t="s">
        <v>478</v>
      </c>
      <c r="C31" s="35">
        <v>45115</v>
      </c>
      <c r="D31" s="3" t="s">
        <v>655</v>
      </c>
      <c r="E31" s="4">
        <v>20120000</v>
      </c>
      <c r="F31" s="4">
        <v>9240000</v>
      </c>
      <c r="G31" s="37" t="s">
        <v>130</v>
      </c>
      <c r="H31" s="135">
        <v>32.590000000000003</v>
      </c>
      <c r="I31" s="139"/>
      <c r="J31" s="3" t="s">
        <v>119</v>
      </c>
      <c r="K31" s="3"/>
      <c r="L31" s="3"/>
      <c r="M31" s="6"/>
      <c r="N31" s="3"/>
      <c r="O31" s="3"/>
      <c r="P31" s="3"/>
      <c r="Q31" s="3"/>
      <c r="R31" s="3"/>
      <c r="S31" s="100"/>
    </row>
    <row r="32" spans="1:19" ht="114.75" customHeight="1" x14ac:dyDescent="0.4">
      <c r="A32" s="99" t="s">
        <v>510</v>
      </c>
      <c r="B32" s="2" t="s">
        <v>478</v>
      </c>
      <c r="C32" s="35">
        <v>45148</v>
      </c>
      <c r="D32" s="3" t="s">
        <v>653</v>
      </c>
      <c r="E32" s="4">
        <v>10510000</v>
      </c>
      <c r="F32" s="4">
        <v>8470000</v>
      </c>
      <c r="G32" s="37" t="s">
        <v>637</v>
      </c>
      <c r="H32" s="135">
        <v>51</v>
      </c>
      <c r="I32" s="139">
        <v>10</v>
      </c>
      <c r="J32" s="3" t="s">
        <v>504</v>
      </c>
      <c r="K32" s="3"/>
      <c r="L32" s="3"/>
      <c r="M32" s="6"/>
      <c r="N32" s="3"/>
      <c r="O32" s="3"/>
      <c r="P32" s="3"/>
      <c r="Q32" s="3"/>
      <c r="R32" s="3"/>
      <c r="S32" s="100"/>
    </row>
    <row r="33" spans="1:19" ht="53.25" customHeight="1" x14ac:dyDescent="0.4">
      <c r="A33" s="99" t="s">
        <v>525</v>
      </c>
      <c r="B33" s="2" t="s">
        <v>478</v>
      </c>
      <c r="C33" s="35">
        <v>45175</v>
      </c>
      <c r="D33" s="3" t="s">
        <v>652</v>
      </c>
      <c r="E33" s="4">
        <v>27168000</v>
      </c>
      <c r="F33" s="4">
        <v>23430000</v>
      </c>
      <c r="G33" s="37" t="s">
        <v>136</v>
      </c>
      <c r="H33" s="135"/>
      <c r="I33" s="145"/>
      <c r="J33" s="3" t="s">
        <v>504</v>
      </c>
      <c r="K33" s="3"/>
      <c r="L33" s="3"/>
      <c r="M33" s="6"/>
      <c r="N33" s="3"/>
      <c r="O33" s="3"/>
      <c r="P33" s="3"/>
      <c r="Q33" s="3"/>
      <c r="R33" s="3"/>
      <c r="S33" s="100"/>
    </row>
    <row r="34" spans="1:19" ht="53.25" customHeight="1" x14ac:dyDescent="0.4">
      <c r="A34" s="99" t="s">
        <v>649</v>
      </c>
      <c r="B34" s="2" t="s">
        <v>478</v>
      </c>
      <c r="C34" s="35">
        <v>44853</v>
      </c>
      <c r="D34" s="6" t="s">
        <v>650</v>
      </c>
      <c r="E34" s="4">
        <v>8847000</v>
      </c>
      <c r="F34" s="4">
        <v>4279000</v>
      </c>
      <c r="G34" s="37" t="s">
        <v>637</v>
      </c>
      <c r="H34" s="135"/>
      <c r="I34" s="145"/>
      <c r="J34" s="3" t="s">
        <v>651</v>
      </c>
      <c r="K34" s="3"/>
      <c r="L34" s="3"/>
      <c r="M34" s="6"/>
      <c r="N34" s="3"/>
      <c r="O34" s="3"/>
      <c r="P34" s="3"/>
      <c r="Q34" s="3"/>
      <c r="R34" s="3"/>
      <c r="S34" s="100"/>
    </row>
    <row r="35" spans="1:19" ht="53.25" customHeight="1" thickBot="1" x14ac:dyDescent="0.45">
      <c r="A35" s="185" t="s">
        <v>646</v>
      </c>
      <c r="B35" s="186" t="s">
        <v>478</v>
      </c>
      <c r="C35" s="187">
        <v>45223</v>
      </c>
      <c r="D35" s="188" t="s">
        <v>647</v>
      </c>
      <c r="E35" s="189">
        <v>13388100</v>
      </c>
      <c r="F35" s="189">
        <v>10688700</v>
      </c>
      <c r="G35" s="246" t="s">
        <v>648</v>
      </c>
      <c r="H35" s="247"/>
      <c r="I35" s="248"/>
      <c r="J35" s="188" t="s">
        <v>504</v>
      </c>
      <c r="K35" s="3"/>
      <c r="L35" s="3"/>
      <c r="M35" s="6"/>
      <c r="N35" s="3"/>
      <c r="O35" s="3"/>
      <c r="P35" s="3"/>
      <c r="Q35" s="3"/>
      <c r="R35" s="3"/>
      <c r="S35" s="100"/>
    </row>
    <row r="36" spans="1:19" ht="53.25" customHeight="1" thickTop="1" thickBot="1" x14ac:dyDescent="0.45">
      <c r="A36" s="330" t="s">
        <v>2040</v>
      </c>
      <c r="B36" s="701">
        <v>13</v>
      </c>
      <c r="C36" s="701"/>
      <c r="D36" s="702"/>
      <c r="E36" s="721">
        <f>SUM(F22:F35)</f>
        <v>220641700</v>
      </c>
      <c r="F36" s="722"/>
      <c r="G36" s="393"/>
      <c r="H36" s="332">
        <f>SUM(H22:H35)</f>
        <v>643.78000000000009</v>
      </c>
      <c r="I36" s="332">
        <f>SUM(I22:I35)</f>
        <v>313</v>
      </c>
      <c r="J36" s="382"/>
      <c r="K36" s="3"/>
      <c r="L36" s="3"/>
      <c r="M36" s="6"/>
      <c r="N36" s="3"/>
      <c r="O36" s="3"/>
      <c r="P36" s="3"/>
      <c r="Q36" s="3"/>
      <c r="R36" s="3"/>
      <c r="S36" s="100"/>
    </row>
    <row r="37" spans="1:19" ht="96" customHeight="1" thickTop="1" x14ac:dyDescent="0.4">
      <c r="A37" s="114" t="s">
        <v>491</v>
      </c>
      <c r="B37" s="9" t="s">
        <v>494</v>
      </c>
      <c r="C37" s="36">
        <v>44820</v>
      </c>
      <c r="D37" s="7" t="s">
        <v>497</v>
      </c>
      <c r="E37" s="10">
        <v>7953000</v>
      </c>
      <c r="F37" s="10">
        <v>5810000</v>
      </c>
      <c r="G37" s="28" t="s">
        <v>498</v>
      </c>
      <c r="H37" s="137"/>
      <c r="I37" s="152"/>
      <c r="J37" s="7" t="s">
        <v>489</v>
      </c>
      <c r="K37" s="3"/>
      <c r="L37" s="3"/>
      <c r="M37" s="6"/>
      <c r="N37" s="3"/>
      <c r="O37" s="3"/>
      <c r="P37" s="3"/>
      <c r="Q37" s="3"/>
      <c r="R37" s="3"/>
      <c r="S37" s="100"/>
    </row>
    <row r="38" spans="1:19" ht="97.5" customHeight="1" x14ac:dyDescent="0.4">
      <c r="A38" s="99" t="s">
        <v>503</v>
      </c>
      <c r="B38" s="2" t="s">
        <v>494</v>
      </c>
      <c r="C38" s="35">
        <v>44771</v>
      </c>
      <c r="D38" s="3" t="s">
        <v>502</v>
      </c>
      <c r="E38" s="4"/>
      <c r="F38" s="4"/>
      <c r="G38" s="27"/>
      <c r="H38" s="122"/>
      <c r="I38" s="122"/>
      <c r="J38" s="3" t="s">
        <v>496</v>
      </c>
      <c r="K38" s="3"/>
      <c r="L38" s="3"/>
      <c r="M38" s="6"/>
      <c r="N38" s="3"/>
      <c r="O38" s="3"/>
      <c r="P38" s="3"/>
      <c r="Q38" s="3"/>
      <c r="R38" s="3"/>
      <c r="S38" s="100"/>
    </row>
    <row r="39" spans="1:19" ht="93" customHeight="1" x14ac:dyDescent="0.4">
      <c r="A39" s="99" t="s">
        <v>506</v>
      </c>
      <c r="B39" s="2" t="s">
        <v>494</v>
      </c>
      <c r="C39" s="35">
        <v>44755</v>
      </c>
      <c r="D39" s="3" t="s">
        <v>505</v>
      </c>
      <c r="E39" s="4"/>
      <c r="F39" s="4">
        <v>19470000</v>
      </c>
      <c r="G39" s="27" t="s">
        <v>507</v>
      </c>
      <c r="H39" s="122"/>
      <c r="I39" s="145"/>
      <c r="J39" s="3" t="s">
        <v>508</v>
      </c>
      <c r="K39" s="3"/>
      <c r="L39" s="3"/>
      <c r="M39" s="6"/>
      <c r="N39" s="3"/>
      <c r="O39" s="3"/>
      <c r="P39" s="3"/>
      <c r="Q39" s="3"/>
      <c r="R39" s="3"/>
      <c r="S39" s="100"/>
    </row>
    <row r="40" spans="1:19" ht="94.5" customHeight="1" x14ac:dyDescent="0.4">
      <c r="A40" s="99" t="s">
        <v>510</v>
      </c>
      <c r="B40" s="2" t="s">
        <v>494</v>
      </c>
      <c r="C40" s="35">
        <v>44748</v>
      </c>
      <c r="D40" s="3" t="s">
        <v>509</v>
      </c>
      <c r="E40" s="4">
        <v>39300000</v>
      </c>
      <c r="F40" s="4">
        <v>32200000</v>
      </c>
      <c r="G40" s="27" t="s">
        <v>495</v>
      </c>
      <c r="H40" s="122">
        <v>144</v>
      </c>
      <c r="I40" s="139">
        <v>60</v>
      </c>
      <c r="J40" s="3" t="s">
        <v>496</v>
      </c>
      <c r="K40" s="3"/>
      <c r="L40" s="3"/>
      <c r="M40" s="6"/>
      <c r="N40" s="3"/>
      <c r="O40" s="3"/>
      <c r="P40" s="3"/>
      <c r="Q40" s="3"/>
      <c r="R40" s="3"/>
      <c r="S40" s="100"/>
    </row>
    <row r="41" spans="1:19" ht="53.25" customHeight="1" x14ac:dyDescent="0.4">
      <c r="A41" s="99" t="s">
        <v>479</v>
      </c>
      <c r="B41" s="2" t="s">
        <v>480</v>
      </c>
      <c r="C41" s="35"/>
      <c r="D41" s="3" t="s">
        <v>481</v>
      </c>
      <c r="E41" s="4"/>
      <c r="F41" s="4">
        <v>4598000</v>
      </c>
      <c r="G41" s="27" t="s">
        <v>483</v>
      </c>
      <c r="H41" s="122"/>
      <c r="I41" s="145"/>
      <c r="J41" s="3" t="s">
        <v>482</v>
      </c>
      <c r="K41" s="3"/>
      <c r="L41" s="3"/>
      <c r="M41" s="6"/>
      <c r="N41" s="3"/>
      <c r="O41" s="3"/>
      <c r="P41" s="3"/>
      <c r="Q41" s="3"/>
      <c r="R41" s="3"/>
      <c r="S41" s="100"/>
    </row>
    <row r="42" spans="1:19" ht="53.25" customHeight="1" x14ac:dyDescent="0.4">
      <c r="A42" s="99" t="s">
        <v>525</v>
      </c>
      <c r="B42" s="2" t="s">
        <v>480</v>
      </c>
      <c r="C42" s="35">
        <v>44859</v>
      </c>
      <c r="D42" s="3" t="s">
        <v>524</v>
      </c>
      <c r="E42" s="4"/>
      <c r="F42" s="4"/>
      <c r="G42" s="27"/>
      <c r="H42" s="122"/>
      <c r="I42" s="145"/>
      <c r="J42" s="3" t="s">
        <v>496</v>
      </c>
      <c r="K42" s="3"/>
      <c r="L42" s="3"/>
      <c r="M42" s="6"/>
      <c r="N42" s="3"/>
      <c r="O42" s="3"/>
      <c r="P42" s="3"/>
      <c r="Q42" s="3"/>
      <c r="R42" s="3"/>
      <c r="S42" s="100"/>
    </row>
    <row r="43" spans="1:19" ht="63" customHeight="1" x14ac:dyDescent="0.4">
      <c r="A43" s="99" t="s">
        <v>492</v>
      </c>
      <c r="B43" s="2" t="s">
        <v>480</v>
      </c>
      <c r="C43" s="35">
        <v>44859</v>
      </c>
      <c r="D43" s="3" t="s">
        <v>493</v>
      </c>
      <c r="E43" s="4"/>
      <c r="F43" s="4"/>
      <c r="G43" s="27"/>
      <c r="H43" s="122"/>
      <c r="I43" s="145"/>
      <c r="J43" s="3" t="s">
        <v>496</v>
      </c>
      <c r="K43" s="3"/>
      <c r="L43" s="3"/>
      <c r="M43" s="6"/>
      <c r="N43" s="3"/>
      <c r="O43" s="3"/>
      <c r="P43" s="3"/>
      <c r="Q43" s="3"/>
      <c r="R43" s="3"/>
      <c r="S43" s="100"/>
    </row>
    <row r="44" spans="1:19" ht="63.75" customHeight="1" x14ac:dyDescent="0.4">
      <c r="A44" s="99" t="s">
        <v>526</v>
      </c>
      <c r="B44" s="2" t="s">
        <v>480</v>
      </c>
      <c r="C44" s="35"/>
      <c r="D44" s="3" t="s">
        <v>499</v>
      </c>
      <c r="E44" s="4">
        <v>13890000</v>
      </c>
      <c r="F44" s="4">
        <v>5852000</v>
      </c>
      <c r="G44" s="27" t="s">
        <v>495</v>
      </c>
      <c r="H44" s="122"/>
      <c r="I44" s="145"/>
      <c r="J44" s="3" t="s">
        <v>489</v>
      </c>
      <c r="K44" s="3"/>
      <c r="L44" s="3"/>
      <c r="M44" s="6"/>
      <c r="N44" s="3"/>
      <c r="O44" s="3"/>
      <c r="P44" s="3"/>
      <c r="Q44" s="3"/>
      <c r="R44" s="3"/>
      <c r="S44" s="100"/>
    </row>
    <row r="45" spans="1:19" ht="131.25" customHeight="1" x14ac:dyDescent="0.4">
      <c r="A45" s="99" t="s">
        <v>501</v>
      </c>
      <c r="B45" s="2" t="s">
        <v>480</v>
      </c>
      <c r="C45" s="35">
        <v>44800</v>
      </c>
      <c r="D45" s="3" t="s">
        <v>500</v>
      </c>
      <c r="E45" s="4"/>
      <c r="F45" s="4"/>
      <c r="G45" s="27"/>
      <c r="H45" s="122"/>
      <c r="I45" s="145"/>
      <c r="J45" s="3" t="s">
        <v>504</v>
      </c>
      <c r="K45" s="3"/>
      <c r="L45" s="3"/>
      <c r="M45" s="6"/>
      <c r="N45" s="3"/>
      <c r="O45" s="3"/>
      <c r="P45" s="3"/>
      <c r="Q45" s="3"/>
      <c r="R45" s="3"/>
      <c r="S45" s="100"/>
    </row>
    <row r="46" spans="1:19" ht="131.25" customHeight="1" x14ac:dyDescent="0.4">
      <c r="A46" s="99" t="s">
        <v>511</v>
      </c>
      <c r="B46" s="2" t="s">
        <v>480</v>
      </c>
      <c r="C46" s="35">
        <v>44748</v>
      </c>
      <c r="D46" s="3" t="s">
        <v>505</v>
      </c>
      <c r="E46" s="4"/>
      <c r="F46" s="4"/>
      <c r="G46" s="27"/>
      <c r="H46" s="122"/>
      <c r="I46" s="145"/>
      <c r="J46" s="3" t="s">
        <v>496</v>
      </c>
      <c r="K46" s="3"/>
      <c r="L46" s="3"/>
      <c r="M46" s="6"/>
      <c r="N46" s="3"/>
      <c r="O46" s="3"/>
      <c r="P46" s="3"/>
      <c r="Q46" s="3"/>
      <c r="R46" s="3"/>
      <c r="S46" s="100"/>
    </row>
    <row r="47" spans="1:19" ht="101.25" customHeight="1" x14ac:dyDescent="0.4">
      <c r="A47" s="99" t="s">
        <v>491</v>
      </c>
      <c r="B47" s="2" t="s">
        <v>480</v>
      </c>
      <c r="C47" s="35">
        <v>44736</v>
      </c>
      <c r="D47" s="6" t="s">
        <v>512</v>
      </c>
      <c r="E47" s="4">
        <v>9900000</v>
      </c>
      <c r="F47" s="4">
        <v>7230000</v>
      </c>
      <c r="G47" s="37" t="s">
        <v>513</v>
      </c>
      <c r="H47" s="135"/>
      <c r="I47" s="145"/>
      <c r="J47" s="3" t="s">
        <v>482</v>
      </c>
      <c r="K47" s="3"/>
      <c r="L47" s="3"/>
      <c r="M47" s="6"/>
      <c r="N47" s="3"/>
      <c r="O47" s="3"/>
      <c r="P47" s="3"/>
      <c r="Q47" s="3"/>
      <c r="R47" s="3"/>
      <c r="S47" s="100"/>
    </row>
    <row r="48" spans="1:19" ht="91.5" customHeight="1" x14ac:dyDescent="0.4">
      <c r="A48" s="99" t="s">
        <v>515</v>
      </c>
      <c r="B48" s="2" t="s">
        <v>480</v>
      </c>
      <c r="C48" s="35">
        <v>44730</v>
      </c>
      <c r="D48" s="3" t="s">
        <v>514</v>
      </c>
      <c r="E48" s="4"/>
      <c r="F48" s="4">
        <v>10472000</v>
      </c>
      <c r="G48" s="27" t="s">
        <v>516</v>
      </c>
      <c r="H48" s="122"/>
      <c r="I48" s="145"/>
      <c r="J48" s="3" t="s">
        <v>504</v>
      </c>
      <c r="K48" s="3"/>
      <c r="L48" s="3"/>
      <c r="M48" s="6"/>
      <c r="N48" s="3"/>
      <c r="O48" s="3"/>
      <c r="P48" s="3"/>
      <c r="Q48" s="3"/>
      <c r="R48" s="3"/>
      <c r="S48" s="100"/>
    </row>
    <row r="49" spans="1:19" ht="35.1" customHeight="1" x14ac:dyDescent="0.4">
      <c r="A49" s="99" t="s">
        <v>515</v>
      </c>
      <c r="B49" s="2" t="s">
        <v>480</v>
      </c>
      <c r="C49" s="35">
        <v>44723</v>
      </c>
      <c r="D49" s="3" t="s">
        <v>517</v>
      </c>
      <c r="E49" s="4"/>
      <c r="F49" s="4">
        <v>14939000</v>
      </c>
      <c r="G49" s="27" t="s">
        <v>518</v>
      </c>
      <c r="H49" s="122"/>
      <c r="I49" s="145"/>
      <c r="J49" s="3" t="s">
        <v>496</v>
      </c>
      <c r="K49" s="3"/>
      <c r="L49" s="3"/>
      <c r="M49" s="6"/>
      <c r="N49" s="3"/>
      <c r="O49" s="3"/>
      <c r="P49" s="3"/>
      <c r="Q49" s="3"/>
      <c r="R49" s="3"/>
      <c r="S49" s="100"/>
    </row>
    <row r="50" spans="1:19" ht="35.1" customHeight="1" x14ac:dyDescent="0.4">
      <c r="A50" s="99" t="s">
        <v>520</v>
      </c>
      <c r="B50" s="2" t="s">
        <v>480</v>
      </c>
      <c r="C50" s="35">
        <v>44716</v>
      </c>
      <c r="D50" s="3" t="s">
        <v>519</v>
      </c>
      <c r="E50" s="4"/>
      <c r="F50" s="4">
        <v>15544000</v>
      </c>
      <c r="G50" s="27" t="s">
        <v>521</v>
      </c>
      <c r="H50" s="122">
        <v>78.2</v>
      </c>
      <c r="I50" s="139"/>
      <c r="J50" s="3" t="s">
        <v>496</v>
      </c>
      <c r="K50" s="3"/>
      <c r="L50" s="3"/>
      <c r="M50" s="6"/>
      <c r="N50" s="3"/>
      <c r="O50" s="3"/>
      <c r="P50" s="3"/>
      <c r="Q50" s="3"/>
      <c r="R50" s="3"/>
      <c r="S50" s="100"/>
    </row>
    <row r="51" spans="1:19" ht="55.5" customHeight="1" x14ac:dyDescent="0.4">
      <c r="A51" s="99" t="s">
        <v>491</v>
      </c>
      <c r="B51" s="2" t="s">
        <v>480</v>
      </c>
      <c r="C51" s="35">
        <v>44716</v>
      </c>
      <c r="D51" s="3" t="s">
        <v>522</v>
      </c>
      <c r="E51" s="4">
        <v>6985000</v>
      </c>
      <c r="F51" s="4">
        <v>5810000</v>
      </c>
      <c r="G51" s="27" t="s">
        <v>523</v>
      </c>
      <c r="H51" s="122"/>
      <c r="I51" s="145"/>
      <c r="J51" s="3" t="s">
        <v>482</v>
      </c>
      <c r="K51" s="3"/>
      <c r="L51" s="3"/>
      <c r="M51" s="6"/>
      <c r="N51" s="3"/>
      <c r="O51" s="3"/>
      <c r="P51" s="3"/>
      <c r="Q51" s="3"/>
      <c r="R51" s="3"/>
      <c r="S51" s="100"/>
    </row>
    <row r="52" spans="1:19" ht="63" customHeight="1" x14ac:dyDescent="0.4">
      <c r="A52" s="99" t="s">
        <v>520</v>
      </c>
      <c r="B52" s="2" t="s">
        <v>480</v>
      </c>
      <c r="C52" s="35">
        <v>44709</v>
      </c>
      <c r="D52" s="3" t="s">
        <v>527</v>
      </c>
      <c r="E52" s="4"/>
      <c r="F52" s="4">
        <v>9961000</v>
      </c>
      <c r="G52" s="27" t="s">
        <v>484</v>
      </c>
      <c r="H52" s="122">
        <v>34.200000000000003</v>
      </c>
      <c r="I52" s="145">
        <v>18</v>
      </c>
      <c r="J52" s="3" t="s">
        <v>496</v>
      </c>
      <c r="K52" s="3"/>
      <c r="L52" s="3"/>
      <c r="M52" s="6"/>
      <c r="N52" s="3"/>
      <c r="O52" s="3"/>
      <c r="P52" s="3"/>
      <c r="Q52" s="3"/>
      <c r="R52" s="3"/>
      <c r="S52" s="100"/>
    </row>
    <row r="53" spans="1:19" s="16" customFormat="1" ht="63" customHeight="1" x14ac:dyDescent="0.4">
      <c r="A53" s="99" t="s">
        <v>528</v>
      </c>
      <c r="B53" s="61" t="s">
        <v>480</v>
      </c>
      <c r="C53" s="35" t="s">
        <v>529</v>
      </c>
      <c r="D53" s="3" t="s">
        <v>0</v>
      </c>
      <c r="E53" s="4">
        <v>17587000</v>
      </c>
      <c r="F53" s="4">
        <v>10555000</v>
      </c>
      <c r="G53" s="27" t="s">
        <v>495</v>
      </c>
      <c r="H53" s="122"/>
      <c r="I53" s="145"/>
      <c r="J53" s="3" t="s">
        <v>496</v>
      </c>
      <c r="K53" s="3"/>
      <c r="L53" s="3"/>
      <c r="M53" s="6"/>
      <c r="N53" s="3"/>
      <c r="O53" s="3"/>
      <c r="P53" s="3"/>
      <c r="Q53" s="3"/>
      <c r="R53" s="3"/>
      <c r="S53" s="100"/>
    </row>
    <row r="54" spans="1:19" s="16" customFormat="1" ht="63" customHeight="1" x14ac:dyDescent="0.4">
      <c r="A54" s="99" t="s">
        <v>531</v>
      </c>
      <c r="B54" s="2" t="s">
        <v>480</v>
      </c>
      <c r="C54" s="35">
        <v>44702</v>
      </c>
      <c r="D54" s="3" t="s">
        <v>530</v>
      </c>
      <c r="E54" s="4"/>
      <c r="F54" s="4">
        <v>6717000</v>
      </c>
      <c r="G54" s="27" t="s">
        <v>532</v>
      </c>
      <c r="H54" s="122"/>
      <c r="I54" s="145"/>
      <c r="J54" s="3" t="s">
        <v>496</v>
      </c>
      <c r="K54" s="3"/>
      <c r="L54" s="3"/>
      <c r="M54" s="6"/>
      <c r="N54" s="3"/>
      <c r="O54" s="3"/>
      <c r="P54" s="3"/>
      <c r="Q54" s="3"/>
      <c r="R54" s="3"/>
      <c r="S54" s="100"/>
    </row>
    <row r="55" spans="1:19" s="16" customFormat="1" ht="63" customHeight="1" x14ac:dyDescent="0.4">
      <c r="A55" s="99" t="s">
        <v>520</v>
      </c>
      <c r="B55" s="2" t="s">
        <v>480</v>
      </c>
      <c r="C55" s="35">
        <v>44695</v>
      </c>
      <c r="D55" s="3" t="s">
        <v>533</v>
      </c>
      <c r="E55" s="4"/>
      <c r="F55" s="4">
        <v>10249000</v>
      </c>
      <c r="G55" s="27" t="s">
        <v>534</v>
      </c>
      <c r="H55" s="122">
        <v>38.200000000000003</v>
      </c>
      <c r="I55" s="139">
        <v>16</v>
      </c>
      <c r="J55" s="3" t="s">
        <v>496</v>
      </c>
      <c r="K55" s="3"/>
      <c r="L55" s="3"/>
      <c r="M55" s="6"/>
      <c r="N55" s="3"/>
      <c r="O55" s="3"/>
      <c r="P55" s="3"/>
      <c r="Q55" s="3"/>
      <c r="R55" s="3"/>
      <c r="S55" s="100"/>
    </row>
    <row r="56" spans="1:19" ht="35.1" customHeight="1" x14ac:dyDescent="0.4">
      <c r="A56" s="99" t="s">
        <v>535</v>
      </c>
      <c r="B56" s="2" t="s">
        <v>480</v>
      </c>
      <c r="C56" s="35"/>
      <c r="D56" s="3" t="s">
        <v>31</v>
      </c>
      <c r="E56" s="4"/>
      <c r="F56" s="4">
        <v>1100000</v>
      </c>
      <c r="G56" s="37" t="s">
        <v>536</v>
      </c>
      <c r="H56" s="135"/>
      <c r="I56" s="145"/>
      <c r="J56" s="3" t="s">
        <v>538</v>
      </c>
      <c r="K56" s="3"/>
      <c r="L56" s="3"/>
      <c r="M56" s="6"/>
      <c r="N56" s="3"/>
      <c r="O56" s="3"/>
      <c r="P56" s="3"/>
      <c r="Q56" s="3"/>
      <c r="R56" s="3"/>
      <c r="S56" s="100"/>
    </row>
    <row r="57" spans="1:19" ht="35.1" customHeight="1" x14ac:dyDescent="0.4">
      <c r="A57" s="99" t="s">
        <v>537</v>
      </c>
      <c r="B57" s="2" t="s">
        <v>480</v>
      </c>
      <c r="C57" s="35">
        <v>44604</v>
      </c>
      <c r="D57" s="3" t="s">
        <v>2046</v>
      </c>
      <c r="E57" s="4"/>
      <c r="F57" s="4">
        <v>159500000</v>
      </c>
      <c r="G57" s="37" t="s">
        <v>540</v>
      </c>
      <c r="H57" s="135">
        <v>1316.4380000000001</v>
      </c>
      <c r="I57" s="139">
        <v>15</v>
      </c>
      <c r="J57" s="3" t="s">
        <v>539</v>
      </c>
      <c r="K57" s="3"/>
      <c r="L57" s="3"/>
      <c r="M57" s="6"/>
      <c r="N57" s="3"/>
      <c r="O57" s="3"/>
      <c r="P57" s="3"/>
      <c r="Q57" s="3"/>
      <c r="R57" s="3"/>
      <c r="S57" s="100"/>
    </row>
    <row r="58" spans="1:19" ht="35.1" customHeight="1" x14ac:dyDescent="0.4">
      <c r="A58" s="99" t="s">
        <v>2082</v>
      </c>
      <c r="B58" s="2" t="s">
        <v>480</v>
      </c>
      <c r="C58" s="35"/>
      <c r="D58" s="3" t="s">
        <v>485</v>
      </c>
      <c r="E58" s="4"/>
      <c r="F58" s="44">
        <v>9570000</v>
      </c>
      <c r="G58" s="27" t="s">
        <v>484</v>
      </c>
      <c r="H58" s="122"/>
      <c r="I58" s="145"/>
      <c r="J58" s="3" t="s">
        <v>490</v>
      </c>
      <c r="K58" s="3"/>
      <c r="L58" s="3"/>
      <c r="M58" s="6"/>
      <c r="N58" s="3"/>
      <c r="O58" s="3"/>
      <c r="P58" s="3"/>
      <c r="Q58" s="3"/>
      <c r="R58" s="3"/>
      <c r="S58" s="100"/>
    </row>
    <row r="59" spans="1:19" ht="35.1" customHeight="1" x14ac:dyDescent="0.4">
      <c r="A59" s="99" t="s">
        <v>491</v>
      </c>
      <c r="B59" s="2" t="s">
        <v>480</v>
      </c>
      <c r="C59" s="35" t="s">
        <v>487</v>
      </c>
      <c r="D59" s="3" t="s">
        <v>486</v>
      </c>
      <c r="E59" s="4">
        <v>4422000</v>
      </c>
      <c r="F59" s="4">
        <v>3200000</v>
      </c>
      <c r="G59" s="27" t="s">
        <v>488</v>
      </c>
      <c r="H59" s="122"/>
      <c r="I59" s="145"/>
      <c r="J59" s="3" t="s">
        <v>489</v>
      </c>
      <c r="K59" s="3"/>
      <c r="L59" s="3"/>
      <c r="M59" s="6"/>
      <c r="N59" s="3"/>
      <c r="O59" s="3"/>
      <c r="P59" s="3"/>
      <c r="Q59" s="3"/>
      <c r="R59" s="3"/>
      <c r="S59" s="100"/>
    </row>
    <row r="60" spans="1:19" ht="35.1" customHeight="1" x14ac:dyDescent="0.4">
      <c r="A60" s="99" t="s">
        <v>51</v>
      </c>
      <c r="B60" s="2" t="s">
        <v>480</v>
      </c>
      <c r="C60" s="35"/>
      <c r="D60" s="3" t="s">
        <v>566</v>
      </c>
      <c r="E60" s="4">
        <v>24584000</v>
      </c>
      <c r="F60" s="4">
        <v>19835000</v>
      </c>
      <c r="G60" s="27" t="s">
        <v>567</v>
      </c>
      <c r="H60" s="122">
        <v>77.7</v>
      </c>
      <c r="I60" s="145">
        <v>39</v>
      </c>
      <c r="J60" s="3" t="s">
        <v>496</v>
      </c>
      <c r="K60" s="3"/>
      <c r="L60" s="3"/>
      <c r="M60" s="6"/>
      <c r="N60" s="3"/>
      <c r="O60" s="3"/>
      <c r="P60" s="3"/>
      <c r="Q60" s="3"/>
      <c r="R60" s="3"/>
      <c r="S60" s="100"/>
    </row>
    <row r="61" spans="1:19" ht="35.1" customHeight="1" x14ac:dyDescent="0.4">
      <c r="A61" s="99" t="s">
        <v>569</v>
      </c>
      <c r="B61" s="2" t="s">
        <v>480</v>
      </c>
      <c r="C61" s="35"/>
      <c r="D61" s="3" t="s">
        <v>568</v>
      </c>
      <c r="E61" s="4">
        <v>18962000</v>
      </c>
      <c r="F61" s="4">
        <v>15198000</v>
      </c>
      <c r="G61" s="27" t="s">
        <v>546</v>
      </c>
      <c r="H61" s="122">
        <v>79.2</v>
      </c>
      <c r="I61" s="145">
        <v>16</v>
      </c>
      <c r="J61" s="3" t="s">
        <v>496</v>
      </c>
      <c r="K61" s="3"/>
      <c r="L61" s="3"/>
      <c r="M61" s="6"/>
      <c r="N61" s="3"/>
      <c r="O61" s="3"/>
      <c r="P61" s="3"/>
      <c r="Q61" s="3"/>
      <c r="R61" s="3"/>
      <c r="S61" s="100"/>
    </row>
    <row r="62" spans="1:19" ht="35.1" customHeight="1" x14ac:dyDescent="0.4">
      <c r="A62" s="99" t="s">
        <v>577</v>
      </c>
      <c r="B62" s="2" t="s">
        <v>480</v>
      </c>
      <c r="C62" s="35"/>
      <c r="D62" s="3" t="s">
        <v>31</v>
      </c>
      <c r="E62" s="4"/>
      <c r="F62" s="4">
        <v>2100000</v>
      </c>
      <c r="G62" s="37" t="s">
        <v>571</v>
      </c>
      <c r="H62" s="135"/>
      <c r="I62" s="145"/>
      <c r="J62" s="3"/>
      <c r="K62" s="3"/>
      <c r="L62" s="3"/>
      <c r="M62" s="6"/>
      <c r="N62" s="3"/>
      <c r="O62" s="3"/>
      <c r="P62" s="3"/>
      <c r="Q62" s="3"/>
      <c r="R62" s="3"/>
      <c r="S62" s="100"/>
    </row>
    <row r="63" spans="1:19" ht="35.1" customHeight="1" thickBot="1" x14ac:dyDescent="0.45">
      <c r="A63" s="185" t="s">
        <v>479</v>
      </c>
      <c r="B63" s="186" t="s">
        <v>480</v>
      </c>
      <c r="C63" s="187"/>
      <c r="D63" s="188" t="s">
        <v>668</v>
      </c>
      <c r="E63" s="189"/>
      <c r="F63" s="189">
        <v>4598000</v>
      </c>
      <c r="G63" s="246" t="s">
        <v>637</v>
      </c>
      <c r="H63" s="247"/>
      <c r="I63" s="248"/>
      <c r="J63" s="188" t="s">
        <v>651</v>
      </c>
      <c r="K63" s="3"/>
      <c r="L63" s="3"/>
      <c r="M63" s="6"/>
      <c r="N63" s="3"/>
      <c r="O63" s="3"/>
      <c r="P63" s="3"/>
      <c r="Q63" s="3"/>
      <c r="R63" s="3"/>
      <c r="S63" s="100"/>
    </row>
    <row r="64" spans="1:19" ht="20.25" thickTop="1" thickBot="1" x14ac:dyDescent="0.45">
      <c r="A64" s="330" t="s">
        <v>2040</v>
      </c>
      <c r="B64" s="701">
        <v>27</v>
      </c>
      <c r="C64" s="701"/>
      <c r="D64" s="702"/>
      <c r="E64" s="721">
        <f>SUM(F37:F63)</f>
        <v>374508000</v>
      </c>
      <c r="F64" s="722"/>
      <c r="G64" s="393"/>
      <c r="H64" s="332">
        <f>SUM(H37:H63)</f>
        <v>1767.9380000000001</v>
      </c>
      <c r="I64" s="332">
        <f>SUM(I37:I63)</f>
        <v>164</v>
      </c>
      <c r="J64" s="382"/>
      <c r="K64" s="3"/>
      <c r="L64" s="3"/>
      <c r="M64" s="6"/>
      <c r="N64" s="3"/>
      <c r="O64" s="3"/>
      <c r="P64" s="3"/>
      <c r="Q64" s="3"/>
      <c r="R64" s="3"/>
      <c r="S64" s="100"/>
    </row>
    <row r="65" spans="1:19" ht="35.1" customHeight="1" thickTop="1" x14ac:dyDescent="0.4">
      <c r="A65" s="114" t="s">
        <v>554</v>
      </c>
      <c r="B65" s="9" t="s">
        <v>555</v>
      </c>
      <c r="C65" s="36">
        <v>44814</v>
      </c>
      <c r="D65" s="7" t="s">
        <v>553</v>
      </c>
      <c r="E65" s="10"/>
      <c r="F65" s="10">
        <v>33000000</v>
      </c>
      <c r="G65" s="28" t="s">
        <v>556</v>
      </c>
      <c r="H65" s="137"/>
      <c r="I65" s="146"/>
      <c r="J65" s="7" t="s">
        <v>508</v>
      </c>
      <c r="K65" s="3"/>
      <c r="L65" s="3"/>
      <c r="M65" s="6"/>
      <c r="N65" s="3"/>
      <c r="O65" s="3"/>
      <c r="P65" s="3"/>
      <c r="Q65" s="3"/>
      <c r="R65" s="3"/>
      <c r="S65" s="100"/>
    </row>
    <row r="66" spans="1:19" ht="35.1" customHeight="1" x14ac:dyDescent="0.4">
      <c r="A66" s="99" t="s">
        <v>543</v>
      </c>
      <c r="B66" s="2" t="s">
        <v>141</v>
      </c>
      <c r="C66" s="35"/>
      <c r="D66" s="3" t="s">
        <v>541</v>
      </c>
      <c r="E66" s="4"/>
      <c r="F66" s="4">
        <v>4334000</v>
      </c>
      <c r="G66" s="27" t="s">
        <v>542</v>
      </c>
      <c r="H66" s="122"/>
      <c r="I66" s="145"/>
      <c r="J66" s="3" t="s">
        <v>482</v>
      </c>
      <c r="K66" s="3"/>
      <c r="L66" s="3"/>
      <c r="M66" s="6"/>
      <c r="N66" s="3"/>
      <c r="O66" s="3"/>
      <c r="P66" s="3"/>
      <c r="Q66" s="3"/>
      <c r="R66" s="3"/>
      <c r="S66" s="100"/>
    </row>
    <row r="67" spans="1:19" ht="35.1" customHeight="1" x14ac:dyDescent="0.4">
      <c r="A67" s="99" t="s">
        <v>545</v>
      </c>
      <c r="B67" s="2" t="s">
        <v>141</v>
      </c>
      <c r="C67" s="35">
        <v>44910</v>
      </c>
      <c r="D67" s="3" t="s">
        <v>544</v>
      </c>
      <c r="E67" s="4">
        <v>2310000</v>
      </c>
      <c r="F67" s="4">
        <v>2100000</v>
      </c>
      <c r="G67" s="27" t="s">
        <v>546</v>
      </c>
      <c r="H67" s="122"/>
      <c r="I67" s="139">
        <v>9</v>
      </c>
      <c r="J67" s="3" t="s">
        <v>547</v>
      </c>
      <c r="K67" s="3"/>
      <c r="L67" s="3"/>
      <c r="M67" s="6"/>
      <c r="N67" s="3"/>
      <c r="O67" s="3"/>
      <c r="P67" s="3"/>
      <c r="Q67" s="3"/>
      <c r="R67" s="3"/>
      <c r="S67" s="100"/>
    </row>
    <row r="68" spans="1:19" ht="35.1" customHeight="1" x14ac:dyDescent="0.4">
      <c r="A68" s="99" t="s">
        <v>491</v>
      </c>
      <c r="B68" s="2" t="s">
        <v>141</v>
      </c>
      <c r="C68" s="35">
        <v>44870</v>
      </c>
      <c r="D68" s="6" t="s">
        <v>548</v>
      </c>
      <c r="E68" s="4">
        <v>9735000</v>
      </c>
      <c r="F68" s="4">
        <v>7110000</v>
      </c>
      <c r="G68" s="27" t="s">
        <v>546</v>
      </c>
      <c r="H68" s="122"/>
      <c r="I68" s="145"/>
      <c r="J68" s="3"/>
      <c r="K68" s="3"/>
      <c r="L68" s="3"/>
      <c r="M68" s="6"/>
      <c r="N68" s="3"/>
      <c r="O68" s="3"/>
      <c r="P68" s="3"/>
      <c r="Q68" s="3"/>
      <c r="R68" s="3"/>
      <c r="S68" s="100"/>
    </row>
    <row r="69" spans="1:19" ht="35.1" customHeight="1" x14ac:dyDescent="0.4">
      <c r="A69" s="99" t="s">
        <v>550</v>
      </c>
      <c r="B69" s="2" t="s">
        <v>141</v>
      </c>
      <c r="C69" s="35">
        <v>44854</v>
      </c>
      <c r="D69" s="3" t="s">
        <v>549</v>
      </c>
      <c r="E69" s="4"/>
      <c r="F69" s="4">
        <v>8270000</v>
      </c>
      <c r="G69" s="27" t="s">
        <v>546</v>
      </c>
      <c r="H69" s="122">
        <v>27.8</v>
      </c>
      <c r="I69" s="139"/>
      <c r="J69" s="3"/>
      <c r="K69" s="3"/>
      <c r="L69" s="3"/>
      <c r="M69" s="6"/>
      <c r="N69" s="3"/>
      <c r="O69" s="3"/>
      <c r="P69" s="3"/>
      <c r="Q69" s="3"/>
      <c r="R69" s="3"/>
      <c r="S69" s="100"/>
    </row>
    <row r="70" spans="1:19" ht="35.1" customHeight="1" x14ac:dyDescent="0.4">
      <c r="A70" s="99" t="s">
        <v>551</v>
      </c>
      <c r="B70" s="2" t="s">
        <v>141</v>
      </c>
      <c r="C70" s="35">
        <v>44848</v>
      </c>
      <c r="D70" s="3" t="s">
        <v>0</v>
      </c>
      <c r="E70" s="4">
        <v>5540000</v>
      </c>
      <c r="F70" s="4">
        <v>5000000</v>
      </c>
      <c r="G70" s="27" t="s">
        <v>552</v>
      </c>
      <c r="H70" s="122"/>
      <c r="I70" s="139"/>
      <c r="J70" s="3" t="s">
        <v>496</v>
      </c>
      <c r="K70" s="3"/>
      <c r="L70" s="3"/>
      <c r="M70" s="6"/>
      <c r="N70" s="3"/>
      <c r="O70" s="3"/>
      <c r="P70" s="3"/>
      <c r="Q70" s="3"/>
      <c r="R70" s="3"/>
      <c r="S70" s="100"/>
    </row>
    <row r="71" spans="1:19" ht="35.1" customHeight="1" x14ac:dyDescent="0.4">
      <c r="A71" s="99" t="s">
        <v>557</v>
      </c>
      <c r="B71" s="2" t="s">
        <v>558</v>
      </c>
      <c r="C71" s="35">
        <v>44778</v>
      </c>
      <c r="D71" s="3" t="s">
        <v>84</v>
      </c>
      <c r="E71" s="4"/>
      <c r="F71" s="4"/>
      <c r="G71" s="27"/>
      <c r="H71" s="122">
        <v>56.8</v>
      </c>
      <c r="I71" s="139"/>
      <c r="J71" s="3" t="s">
        <v>496</v>
      </c>
      <c r="K71" s="3"/>
      <c r="L71" s="3"/>
      <c r="M71" s="6"/>
      <c r="N71" s="3"/>
      <c r="O71" s="3"/>
      <c r="P71" s="3"/>
      <c r="Q71" s="3"/>
      <c r="R71" s="3"/>
      <c r="S71" s="100"/>
    </row>
    <row r="72" spans="1:19" ht="35.1" customHeight="1" x14ac:dyDescent="0.4">
      <c r="A72" s="99" t="s">
        <v>560</v>
      </c>
      <c r="B72" s="2" t="s">
        <v>558</v>
      </c>
      <c r="C72" s="35">
        <v>44772</v>
      </c>
      <c r="D72" s="3" t="s">
        <v>559</v>
      </c>
      <c r="E72" s="4"/>
      <c r="F72" s="4"/>
      <c r="G72" s="27"/>
      <c r="H72" s="122">
        <v>170</v>
      </c>
      <c r="I72" s="145"/>
      <c r="J72" s="3" t="s">
        <v>496</v>
      </c>
      <c r="K72" s="3"/>
      <c r="L72" s="3"/>
      <c r="M72" s="6"/>
      <c r="N72" s="3"/>
      <c r="O72" s="3"/>
      <c r="P72" s="3"/>
      <c r="Q72" s="3"/>
      <c r="R72" s="3"/>
      <c r="S72" s="100"/>
    </row>
    <row r="73" spans="1:19" ht="35.1" customHeight="1" x14ac:dyDescent="0.4">
      <c r="A73" s="99" t="s">
        <v>561</v>
      </c>
      <c r="B73" s="2" t="s">
        <v>558</v>
      </c>
      <c r="C73" s="35">
        <v>44770</v>
      </c>
      <c r="D73" s="3" t="s">
        <v>509</v>
      </c>
      <c r="E73" s="4">
        <v>39080000</v>
      </c>
      <c r="F73" s="41">
        <v>32100000</v>
      </c>
      <c r="G73" s="37" t="s">
        <v>556</v>
      </c>
      <c r="H73" s="135">
        <v>131</v>
      </c>
      <c r="I73" s="139">
        <v>90</v>
      </c>
      <c r="J73" s="3" t="s">
        <v>496</v>
      </c>
      <c r="K73" s="3"/>
      <c r="L73" s="3"/>
      <c r="M73" s="6"/>
      <c r="N73" s="3"/>
      <c r="O73" s="3"/>
      <c r="P73" s="3"/>
      <c r="Q73" s="3"/>
      <c r="R73" s="3"/>
      <c r="S73" s="100"/>
    </row>
    <row r="74" spans="1:19" ht="35.1" customHeight="1" x14ac:dyDescent="0.4">
      <c r="A74" s="99" t="s">
        <v>562</v>
      </c>
      <c r="B74" s="2" t="s">
        <v>558</v>
      </c>
      <c r="C74" s="35">
        <v>44749</v>
      </c>
      <c r="D74" s="3" t="s">
        <v>553</v>
      </c>
      <c r="E74" s="4"/>
      <c r="F74" s="4">
        <v>37000000</v>
      </c>
      <c r="G74" s="37" t="s">
        <v>540</v>
      </c>
      <c r="H74" s="135"/>
      <c r="I74" s="139"/>
      <c r="J74" s="3" t="s">
        <v>508</v>
      </c>
      <c r="K74" s="3"/>
      <c r="L74" s="3"/>
      <c r="M74" s="6"/>
      <c r="N74" s="3"/>
      <c r="O74" s="3"/>
      <c r="P74" s="3"/>
      <c r="Q74" s="3"/>
      <c r="R74" s="3"/>
      <c r="S74" s="100"/>
    </row>
    <row r="75" spans="1:19" ht="35.1" customHeight="1" x14ac:dyDescent="0.4">
      <c r="A75" s="99" t="s">
        <v>2081</v>
      </c>
      <c r="B75" s="2" t="s">
        <v>558</v>
      </c>
      <c r="C75" s="35">
        <v>44735</v>
      </c>
      <c r="D75" s="3" t="s">
        <v>559</v>
      </c>
      <c r="E75" s="4"/>
      <c r="F75" s="4">
        <v>29700000</v>
      </c>
      <c r="G75" s="37" t="s">
        <v>563</v>
      </c>
      <c r="H75" s="135"/>
      <c r="I75" s="139"/>
      <c r="J75" s="3" t="s">
        <v>508</v>
      </c>
      <c r="K75" s="3"/>
      <c r="L75" s="3"/>
      <c r="M75" s="6"/>
      <c r="N75" s="3"/>
      <c r="O75" s="3"/>
      <c r="P75" s="3"/>
      <c r="Q75" s="3"/>
      <c r="R75" s="3"/>
      <c r="S75" s="100"/>
    </row>
    <row r="76" spans="1:19" ht="35.1" customHeight="1" x14ac:dyDescent="0.4">
      <c r="A76" s="99" t="s">
        <v>565</v>
      </c>
      <c r="B76" s="2" t="s">
        <v>558</v>
      </c>
      <c r="C76" s="35">
        <v>44734</v>
      </c>
      <c r="D76" s="3" t="s">
        <v>564</v>
      </c>
      <c r="E76" s="4">
        <v>3876000</v>
      </c>
      <c r="F76" s="4">
        <v>3870000</v>
      </c>
      <c r="G76" s="27" t="s">
        <v>484</v>
      </c>
      <c r="H76" s="122"/>
      <c r="I76" s="145"/>
      <c r="J76" s="3" t="s">
        <v>496</v>
      </c>
      <c r="K76" s="3"/>
      <c r="L76" s="3"/>
      <c r="M76" s="6"/>
      <c r="N76" s="3"/>
      <c r="O76" s="3"/>
      <c r="P76" s="3"/>
      <c r="Q76" s="3"/>
      <c r="R76" s="3"/>
      <c r="S76" s="100"/>
    </row>
    <row r="77" spans="1:19" ht="35.1" customHeight="1" x14ac:dyDescent="0.4">
      <c r="A77" s="99" t="s">
        <v>570</v>
      </c>
      <c r="B77" s="2" t="s">
        <v>558</v>
      </c>
      <c r="C77" s="35"/>
      <c r="D77" s="3" t="s">
        <v>31</v>
      </c>
      <c r="E77" s="4"/>
      <c r="F77" s="4">
        <v>1600000</v>
      </c>
      <c r="G77" s="5" t="s">
        <v>571</v>
      </c>
      <c r="H77" s="139"/>
      <c r="I77" s="145"/>
      <c r="J77" s="3" t="s">
        <v>572</v>
      </c>
      <c r="K77" s="3"/>
      <c r="L77" s="3"/>
      <c r="M77" s="6"/>
      <c r="N77" s="3"/>
      <c r="O77" s="3"/>
      <c r="P77" s="3"/>
      <c r="Q77" s="3"/>
      <c r="R77" s="3"/>
      <c r="S77" s="100"/>
    </row>
    <row r="78" spans="1:19" ht="35.1" customHeight="1" x14ac:dyDescent="0.4">
      <c r="A78" s="99" t="s">
        <v>51</v>
      </c>
      <c r="B78" s="2" t="s">
        <v>558</v>
      </c>
      <c r="C78" s="35">
        <v>44710</v>
      </c>
      <c r="D78" s="3" t="s">
        <v>573</v>
      </c>
      <c r="E78" s="4">
        <v>9859000</v>
      </c>
      <c r="F78" s="4">
        <v>7913000</v>
      </c>
      <c r="G78" s="27" t="s">
        <v>516</v>
      </c>
      <c r="H78" s="122">
        <v>22.4</v>
      </c>
      <c r="I78" s="139">
        <v>13</v>
      </c>
      <c r="J78" s="3" t="s">
        <v>496</v>
      </c>
      <c r="K78" s="3"/>
      <c r="L78" s="3"/>
      <c r="M78" s="6"/>
      <c r="N78" s="3"/>
      <c r="O78" s="3"/>
      <c r="P78" s="3"/>
      <c r="Q78" s="3"/>
      <c r="R78" s="3"/>
      <c r="S78" s="100"/>
    </row>
    <row r="79" spans="1:19" ht="35.1" customHeight="1" x14ac:dyDescent="0.4">
      <c r="A79" s="99" t="s">
        <v>520</v>
      </c>
      <c r="B79" s="2" t="s">
        <v>558</v>
      </c>
      <c r="C79" s="35">
        <v>44696</v>
      </c>
      <c r="D79" s="3" t="s">
        <v>574</v>
      </c>
      <c r="E79" s="4">
        <v>24419000</v>
      </c>
      <c r="F79" s="4">
        <v>19702000</v>
      </c>
      <c r="G79" s="27" t="s">
        <v>575</v>
      </c>
      <c r="H79" s="122">
        <v>74.900000000000006</v>
      </c>
      <c r="I79" s="139">
        <v>40</v>
      </c>
      <c r="J79" s="3" t="s">
        <v>496</v>
      </c>
      <c r="K79" s="3"/>
      <c r="L79" s="3"/>
      <c r="M79" s="6"/>
      <c r="N79" s="3"/>
      <c r="O79" s="3"/>
      <c r="P79" s="3"/>
      <c r="Q79" s="3"/>
      <c r="R79" s="3"/>
      <c r="S79" s="100"/>
    </row>
    <row r="80" spans="1:19" ht="35.1" customHeight="1" x14ac:dyDescent="0.4">
      <c r="A80" s="99" t="s">
        <v>520</v>
      </c>
      <c r="B80" s="2" t="s">
        <v>558</v>
      </c>
      <c r="C80" s="35">
        <v>44689</v>
      </c>
      <c r="D80" s="3" t="s">
        <v>576</v>
      </c>
      <c r="E80" s="4">
        <v>8359000</v>
      </c>
      <c r="F80" s="4">
        <v>6712000</v>
      </c>
      <c r="G80" s="27" t="s">
        <v>516</v>
      </c>
      <c r="H80" s="122">
        <v>19.5</v>
      </c>
      <c r="I80" s="139">
        <v>9</v>
      </c>
      <c r="J80" s="3" t="s">
        <v>496</v>
      </c>
      <c r="K80" s="3"/>
      <c r="L80" s="3"/>
      <c r="M80" s="6"/>
      <c r="N80" s="3"/>
      <c r="O80" s="3"/>
      <c r="P80" s="3"/>
      <c r="Q80" s="3"/>
      <c r="R80" s="3"/>
      <c r="S80" s="100"/>
    </row>
    <row r="81" spans="1:19" ht="35.1" customHeight="1" x14ac:dyDescent="0.4">
      <c r="A81" s="99" t="s">
        <v>537</v>
      </c>
      <c r="B81" s="2" t="s">
        <v>558</v>
      </c>
      <c r="C81" s="35">
        <v>44620</v>
      </c>
      <c r="D81" s="3" t="s">
        <v>578</v>
      </c>
      <c r="E81" s="4">
        <v>89340000</v>
      </c>
      <c r="F81" s="4">
        <v>83000000</v>
      </c>
      <c r="G81" s="37" t="s">
        <v>556</v>
      </c>
      <c r="H81" s="135">
        <v>593.11300000000006</v>
      </c>
      <c r="I81" s="139">
        <v>19</v>
      </c>
      <c r="J81" s="3" t="s">
        <v>579</v>
      </c>
      <c r="K81" s="3"/>
      <c r="L81" s="3"/>
      <c r="M81" s="6"/>
      <c r="N81" s="3"/>
      <c r="O81" s="3"/>
      <c r="P81" s="3"/>
      <c r="Q81" s="3"/>
      <c r="R81" s="3"/>
      <c r="S81" s="100"/>
    </row>
    <row r="82" spans="1:19" ht="35.1" customHeight="1" x14ac:dyDescent="0.4">
      <c r="A82" s="99" t="s">
        <v>580</v>
      </c>
      <c r="B82" s="2" t="s">
        <v>558</v>
      </c>
      <c r="C82" s="35"/>
      <c r="D82" s="3" t="s">
        <v>541</v>
      </c>
      <c r="E82" s="4"/>
      <c r="F82" s="4">
        <v>5445000</v>
      </c>
      <c r="G82" s="37" t="s">
        <v>556</v>
      </c>
      <c r="H82" s="135"/>
      <c r="I82" s="145"/>
      <c r="J82" s="3"/>
      <c r="K82" s="3"/>
      <c r="L82" s="3"/>
      <c r="M82" s="6"/>
      <c r="N82" s="3"/>
      <c r="O82" s="3"/>
      <c r="P82" s="3"/>
      <c r="Q82" s="3"/>
      <c r="R82" s="3"/>
      <c r="S82" s="100"/>
    </row>
    <row r="83" spans="1:19" ht="35.1" customHeight="1" thickBot="1" x14ac:dyDescent="0.45">
      <c r="A83" s="185" t="s">
        <v>2120</v>
      </c>
      <c r="B83" s="186" t="s">
        <v>558</v>
      </c>
      <c r="C83" s="187">
        <v>44592</v>
      </c>
      <c r="D83" s="188" t="s">
        <v>581</v>
      </c>
      <c r="E83" s="189"/>
      <c r="F83" s="189"/>
      <c r="G83" s="190" t="s">
        <v>516</v>
      </c>
      <c r="H83" s="251">
        <v>273</v>
      </c>
      <c r="I83" s="248">
        <v>25</v>
      </c>
      <c r="J83" s="188" t="s">
        <v>2119</v>
      </c>
      <c r="K83" s="3"/>
      <c r="L83" s="3"/>
      <c r="M83" s="6"/>
      <c r="N83" s="3"/>
      <c r="O83" s="3"/>
      <c r="P83" s="3"/>
      <c r="Q83" s="3"/>
      <c r="R83" s="3"/>
      <c r="S83" s="100"/>
    </row>
    <row r="84" spans="1:19" ht="20.25" thickTop="1" thickBot="1" x14ac:dyDescent="0.45">
      <c r="A84" s="330" t="s">
        <v>2040</v>
      </c>
      <c r="B84" s="701">
        <v>20</v>
      </c>
      <c r="C84" s="701"/>
      <c r="D84" s="702"/>
      <c r="E84" s="727">
        <f>SUM(F65:F83)</f>
        <v>286856000</v>
      </c>
      <c r="F84" s="728"/>
      <c r="G84" s="387"/>
      <c r="H84" s="333">
        <f>SUM(H65:H83)</f>
        <v>1368.5129999999999</v>
      </c>
      <c r="I84" s="333">
        <f>SUM(I65:I83)</f>
        <v>205</v>
      </c>
      <c r="J84" s="382"/>
      <c r="K84" s="3"/>
      <c r="L84" s="40"/>
      <c r="M84" s="40"/>
      <c r="N84" s="3"/>
      <c r="O84" s="3"/>
      <c r="P84" s="40"/>
      <c r="Q84" s="40"/>
      <c r="R84" s="3"/>
      <c r="S84" s="101"/>
    </row>
    <row r="85" spans="1:19" ht="20.25" thickTop="1" x14ac:dyDescent="0.4">
      <c r="A85" s="114" t="s">
        <v>2080</v>
      </c>
      <c r="B85" s="9" t="s">
        <v>117</v>
      </c>
      <c r="C85" s="36">
        <v>44164</v>
      </c>
      <c r="D85" s="7" t="s">
        <v>114</v>
      </c>
      <c r="E85" s="10"/>
      <c r="F85" s="10">
        <v>2100000</v>
      </c>
      <c r="G85" s="93" t="s">
        <v>118</v>
      </c>
      <c r="H85" s="158"/>
      <c r="I85" s="146"/>
      <c r="J85" s="7" t="s">
        <v>119</v>
      </c>
      <c r="K85" s="3"/>
      <c r="L85" s="40"/>
      <c r="M85" s="40"/>
      <c r="N85" s="3"/>
      <c r="O85" s="3"/>
      <c r="P85" s="40"/>
      <c r="Q85" s="40"/>
      <c r="R85" s="3"/>
      <c r="S85" s="101"/>
    </row>
    <row r="86" spans="1:19" x14ac:dyDescent="0.4">
      <c r="A86" s="99" t="s">
        <v>20</v>
      </c>
      <c r="B86" s="2" t="s">
        <v>117</v>
      </c>
      <c r="C86" s="35">
        <v>44122</v>
      </c>
      <c r="D86" s="3" t="s">
        <v>120</v>
      </c>
      <c r="E86" s="4"/>
      <c r="F86" s="4">
        <v>23353000</v>
      </c>
      <c r="G86" s="30" t="s">
        <v>389</v>
      </c>
      <c r="H86" s="142"/>
      <c r="I86" s="139"/>
      <c r="J86" s="3" t="s">
        <v>121</v>
      </c>
      <c r="K86" s="3"/>
      <c r="L86" s="40"/>
      <c r="M86" s="40"/>
      <c r="N86" s="3"/>
      <c r="O86" s="3"/>
      <c r="P86" s="40"/>
      <c r="Q86" s="40"/>
      <c r="R86" s="3"/>
      <c r="S86" s="101"/>
    </row>
    <row r="87" spans="1:19" x14ac:dyDescent="0.4">
      <c r="A87" s="99" t="s">
        <v>20</v>
      </c>
      <c r="B87" s="2" t="s">
        <v>117</v>
      </c>
      <c r="C87" s="35">
        <v>43978</v>
      </c>
      <c r="D87" s="3" t="s">
        <v>120</v>
      </c>
      <c r="E87" s="4">
        <v>2340000</v>
      </c>
      <c r="F87" s="4"/>
      <c r="G87" s="30"/>
      <c r="H87" s="142">
        <v>94</v>
      </c>
      <c r="I87" s="139"/>
      <c r="J87" s="3" t="s">
        <v>25</v>
      </c>
      <c r="K87" s="3"/>
      <c r="L87" s="40"/>
      <c r="M87" s="40"/>
      <c r="N87" s="3"/>
      <c r="O87" s="3"/>
      <c r="P87" s="40"/>
      <c r="Q87" s="40"/>
      <c r="R87" s="3"/>
      <c r="S87" s="101"/>
    </row>
    <row r="88" spans="1:19" x14ac:dyDescent="0.4">
      <c r="A88" s="99" t="s">
        <v>122</v>
      </c>
      <c r="B88" s="2" t="s">
        <v>117</v>
      </c>
      <c r="C88" s="35">
        <v>44101</v>
      </c>
      <c r="D88" s="3" t="s">
        <v>123</v>
      </c>
      <c r="E88" s="4">
        <v>16143000</v>
      </c>
      <c r="F88" s="4">
        <v>1320220</v>
      </c>
      <c r="G88" s="30" t="s">
        <v>389</v>
      </c>
      <c r="H88" s="142">
        <v>54</v>
      </c>
      <c r="I88" s="139"/>
      <c r="J88" s="3" t="s">
        <v>25</v>
      </c>
      <c r="K88" s="3"/>
      <c r="L88" s="40"/>
      <c r="M88" s="40"/>
      <c r="N88" s="3"/>
      <c r="O88" s="3"/>
      <c r="P88" s="40"/>
      <c r="Q88" s="40"/>
      <c r="R88" s="3"/>
      <c r="S88" s="101"/>
    </row>
    <row r="89" spans="1:19" x14ac:dyDescent="0.4">
      <c r="A89" s="99" t="s">
        <v>101</v>
      </c>
      <c r="B89" s="2" t="s">
        <v>117</v>
      </c>
      <c r="C89" s="35">
        <v>44057</v>
      </c>
      <c r="D89" s="3" t="s">
        <v>124</v>
      </c>
      <c r="E89" s="4"/>
      <c r="F89" s="4">
        <v>17600000</v>
      </c>
      <c r="G89" s="30" t="s">
        <v>389</v>
      </c>
      <c r="H89" s="142">
        <v>66.8</v>
      </c>
      <c r="I89" s="139">
        <v>15</v>
      </c>
      <c r="J89" s="3" t="s">
        <v>25</v>
      </c>
      <c r="K89" s="3"/>
      <c r="L89" s="40"/>
      <c r="M89" s="40"/>
      <c r="N89" s="3"/>
      <c r="O89" s="3"/>
      <c r="P89" s="40"/>
      <c r="Q89" s="40"/>
      <c r="R89" s="3"/>
      <c r="S89" s="101"/>
    </row>
    <row r="90" spans="1:19" x14ac:dyDescent="0.4">
      <c r="A90" s="99" t="s">
        <v>125</v>
      </c>
      <c r="B90" s="2" t="s">
        <v>117</v>
      </c>
      <c r="C90" s="35">
        <v>44041</v>
      </c>
      <c r="D90" s="3" t="s">
        <v>126</v>
      </c>
      <c r="E90" s="4">
        <v>23100000</v>
      </c>
      <c r="F90" s="4"/>
      <c r="G90" s="27"/>
      <c r="H90" s="122">
        <v>95.8</v>
      </c>
      <c r="I90" s="139"/>
      <c r="J90" s="3" t="s">
        <v>32</v>
      </c>
      <c r="K90" s="3"/>
      <c r="L90" s="40"/>
      <c r="M90" s="40"/>
      <c r="N90" s="3"/>
      <c r="O90" s="3"/>
      <c r="P90" s="40"/>
      <c r="Q90" s="40"/>
      <c r="R90" s="3"/>
      <c r="S90" s="101"/>
    </row>
    <row r="91" spans="1:19" x14ac:dyDescent="0.4">
      <c r="A91" s="99" t="s">
        <v>127</v>
      </c>
      <c r="B91" s="2" t="s">
        <v>117</v>
      </c>
      <c r="C91" s="35">
        <v>44038</v>
      </c>
      <c r="D91" s="3" t="s">
        <v>114</v>
      </c>
      <c r="E91" s="4">
        <v>22730000</v>
      </c>
      <c r="F91" s="4"/>
      <c r="G91" s="27"/>
      <c r="H91" s="122">
        <v>128</v>
      </c>
      <c r="I91" s="139"/>
      <c r="J91" s="3" t="s">
        <v>25</v>
      </c>
      <c r="K91" s="3"/>
      <c r="L91" s="40"/>
      <c r="M91" s="40"/>
      <c r="N91" s="3"/>
      <c r="O91" s="3"/>
      <c r="P91" s="40"/>
      <c r="Q91" s="40"/>
      <c r="R91" s="3"/>
      <c r="S91" s="101"/>
    </row>
    <row r="92" spans="1:19" x14ac:dyDescent="0.4">
      <c r="A92" s="99" t="s">
        <v>109</v>
      </c>
      <c r="B92" s="2" t="s">
        <v>117</v>
      </c>
      <c r="C92" s="35" t="s">
        <v>128</v>
      </c>
      <c r="D92" s="3" t="s">
        <v>129</v>
      </c>
      <c r="E92" s="4">
        <v>6454000</v>
      </c>
      <c r="F92" s="4">
        <v>3937000</v>
      </c>
      <c r="G92" s="29" t="s">
        <v>130</v>
      </c>
      <c r="H92" s="143">
        <v>11</v>
      </c>
      <c r="I92" s="139">
        <v>10</v>
      </c>
      <c r="J92" s="3" t="s">
        <v>112</v>
      </c>
      <c r="K92" s="3"/>
      <c r="L92" s="40"/>
      <c r="M92" s="40"/>
      <c r="N92" s="3"/>
      <c r="O92" s="3"/>
      <c r="P92" s="40"/>
      <c r="Q92" s="40"/>
      <c r="R92" s="3"/>
      <c r="S92" s="101"/>
    </row>
    <row r="93" spans="1:19" x14ac:dyDescent="0.4">
      <c r="A93" s="99" t="s">
        <v>131</v>
      </c>
      <c r="B93" s="2" t="s">
        <v>117</v>
      </c>
      <c r="C93" s="35">
        <v>44007</v>
      </c>
      <c r="D93" s="3" t="s">
        <v>132</v>
      </c>
      <c r="E93" s="4">
        <v>39008000</v>
      </c>
      <c r="F93" s="4">
        <v>29100000</v>
      </c>
      <c r="G93" s="30" t="s">
        <v>389</v>
      </c>
      <c r="H93" s="142">
        <v>209</v>
      </c>
      <c r="I93" s="139"/>
      <c r="J93" s="3" t="s">
        <v>32</v>
      </c>
      <c r="K93" s="3"/>
      <c r="L93" s="40"/>
      <c r="M93" s="40"/>
      <c r="N93" s="3"/>
      <c r="O93" s="3"/>
      <c r="P93" s="40"/>
      <c r="Q93" s="40"/>
      <c r="R93" s="3"/>
      <c r="S93" s="101"/>
    </row>
    <row r="94" spans="1:19" x14ac:dyDescent="0.4">
      <c r="A94" s="99" t="s">
        <v>115</v>
      </c>
      <c r="B94" s="2" t="s">
        <v>117</v>
      </c>
      <c r="C94" s="35">
        <v>44003</v>
      </c>
      <c r="D94" s="3" t="s">
        <v>133</v>
      </c>
      <c r="E94" s="4">
        <v>13195000</v>
      </c>
      <c r="F94" s="4">
        <v>11468520</v>
      </c>
      <c r="G94" s="30" t="s">
        <v>386</v>
      </c>
      <c r="H94" s="142">
        <v>44.3</v>
      </c>
      <c r="I94" s="139">
        <v>15</v>
      </c>
      <c r="J94" s="3" t="s">
        <v>32</v>
      </c>
      <c r="K94" s="3"/>
      <c r="L94" s="3"/>
      <c r="M94" s="6"/>
      <c r="N94" s="3"/>
      <c r="O94" s="3"/>
      <c r="P94" s="6"/>
      <c r="Q94" s="6"/>
      <c r="R94" s="3"/>
      <c r="S94" s="108"/>
    </row>
    <row r="95" spans="1:19" x14ac:dyDescent="0.4">
      <c r="A95" s="99" t="s">
        <v>115</v>
      </c>
      <c r="B95" s="2" t="s">
        <v>117</v>
      </c>
      <c r="C95" s="35">
        <v>43982</v>
      </c>
      <c r="D95" s="3" t="s">
        <v>134</v>
      </c>
      <c r="E95" s="4">
        <v>15028000</v>
      </c>
      <c r="F95" s="4">
        <v>13049640</v>
      </c>
      <c r="G95" s="29" t="s">
        <v>94</v>
      </c>
      <c r="H95" s="143">
        <v>43.8</v>
      </c>
      <c r="I95" s="145">
        <v>23</v>
      </c>
      <c r="J95" s="3" t="s">
        <v>32</v>
      </c>
      <c r="K95" s="3"/>
      <c r="L95" s="3"/>
      <c r="M95" s="6"/>
      <c r="N95" s="3"/>
      <c r="O95" s="3"/>
      <c r="P95" s="6"/>
      <c r="Q95" s="6"/>
      <c r="R95" s="3"/>
      <c r="S95" s="108"/>
    </row>
    <row r="96" spans="1:19" x14ac:dyDescent="0.4">
      <c r="A96" s="99" t="s">
        <v>115</v>
      </c>
      <c r="B96" s="2" t="s">
        <v>117</v>
      </c>
      <c r="C96" s="35">
        <v>43975</v>
      </c>
      <c r="D96" s="3" t="s">
        <v>135</v>
      </c>
      <c r="E96" s="4">
        <v>21944000</v>
      </c>
      <c r="F96" s="4">
        <v>19386000</v>
      </c>
      <c r="G96" s="29" t="s">
        <v>136</v>
      </c>
      <c r="H96" s="143">
        <v>70.38</v>
      </c>
      <c r="I96" s="145">
        <v>36</v>
      </c>
      <c r="J96" s="3" t="s">
        <v>32</v>
      </c>
      <c r="K96" s="3"/>
      <c r="L96" s="3"/>
      <c r="M96" s="6"/>
      <c r="N96" s="3"/>
      <c r="O96" s="3"/>
      <c r="P96" s="6"/>
      <c r="Q96" s="6"/>
      <c r="R96" s="3"/>
      <c r="S96" s="108"/>
    </row>
    <row r="97" spans="1:19" x14ac:dyDescent="0.4">
      <c r="A97" s="99" t="s">
        <v>115</v>
      </c>
      <c r="B97" s="2" t="s">
        <v>117</v>
      </c>
      <c r="C97" s="35">
        <v>43975</v>
      </c>
      <c r="D97" s="6" t="s">
        <v>137</v>
      </c>
      <c r="E97" s="4">
        <v>18285000</v>
      </c>
      <c r="F97" s="4">
        <v>15764760</v>
      </c>
      <c r="G97" s="29" t="s">
        <v>130</v>
      </c>
      <c r="H97" s="143">
        <v>82</v>
      </c>
      <c r="I97" s="145">
        <v>13</v>
      </c>
      <c r="J97" s="3" t="s">
        <v>32</v>
      </c>
      <c r="K97" s="3"/>
      <c r="L97" s="3"/>
      <c r="M97" s="6"/>
      <c r="N97" s="3"/>
      <c r="O97" s="3"/>
      <c r="P97" s="6"/>
      <c r="Q97" s="6"/>
      <c r="R97" s="3"/>
      <c r="S97" s="108"/>
    </row>
    <row r="98" spans="1:19" x14ac:dyDescent="0.4">
      <c r="A98" s="99" t="s">
        <v>115</v>
      </c>
      <c r="B98" s="2" t="s">
        <v>117</v>
      </c>
      <c r="C98" s="35">
        <v>43961</v>
      </c>
      <c r="D98" s="6" t="s">
        <v>138</v>
      </c>
      <c r="E98" s="4">
        <v>18429000</v>
      </c>
      <c r="F98" s="4">
        <v>15981840</v>
      </c>
      <c r="G98" s="29" t="s">
        <v>139</v>
      </c>
      <c r="H98" s="143">
        <v>65.5</v>
      </c>
      <c r="I98" s="145">
        <v>23</v>
      </c>
      <c r="J98" s="3" t="s">
        <v>32</v>
      </c>
      <c r="K98" s="3"/>
      <c r="L98" s="3"/>
      <c r="M98" s="6"/>
      <c r="N98" s="3"/>
      <c r="O98" s="3"/>
      <c r="P98" s="6"/>
      <c r="Q98" s="6"/>
      <c r="R98" s="3"/>
      <c r="S98" s="108"/>
    </row>
    <row r="99" spans="1:19" x14ac:dyDescent="0.4">
      <c r="A99" s="99" t="s">
        <v>406</v>
      </c>
      <c r="B99" s="2" t="s">
        <v>117</v>
      </c>
      <c r="C99" s="35">
        <v>43989</v>
      </c>
      <c r="D99" s="3" t="s">
        <v>140</v>
      </c>
      <c r="E99" s="4">
        <v>5928000</v>
      </c>
      <c r="F99" s="4">
        <v>5900000</v>
      </c>
      <c r="G99" s="30" t="s">
        <v>386</v>
      </c>
      <c r="H99" s="142"/>
      <c r="I99" s="145"/>
      <c r="J99" s="3" t="s">
        <v>32</v>
      </c>
      <c r="K99" s="3"/>
      <c r="L99" s="3"/>
      <c r="M99" s="6"/>
      <c r="N99" s="3"/>
      <c r="O99" s="3"/>
      <c r="P99" s="3"/>
      <c r="Q99" s="3"/>
      <c r="R99" s="3"/>
      <c r="S99" s="100"/>
    </row>
    <row r="100" spans="1:19" x14ac:dyDescent="0.4">
      <c r="A100" s="99" t="s">
        <v>550</v>
      </c>
      <c r="B100" s="2" t="s">
        <v>117</v>
      </c>
      <c r="C100" s="35">
        <v>44920</v>
      </c>
      <c r="D100" s="3" t="s">
        <v>582</v>
      </c>
      <c r="E100" s="4"/>
      <c r="F100" s="4">
        <v>8510000</v>
      </c>
      <c r="G100" s="27" t="s">
        <v>546</v>
      </c>
      <c r="H100" s="122">
        <v>5.6</v>
      </c>
      <c r="I100" s="139"/>
      <c r="J100" s="3" t="s">
        <v>482</v>
      </c>
      <c r="K100" s="3"/>
      <c r="L100" s="3"/>
      <c r="M100" s="6"/>
      <c r="N100" s="3"/>
      <c r="O100" s="3"/>
      <c r="P100" s="3"/>
      <c r="Q100" s="3"/>
      <c r="R100" s="3"/>
      <c r="S100" s="100"/>
    </row>
    <row r="101" spans="1:19" x14ac:dyDescent="0.4">
      <c r="A101" s="99" t="s">
        <v>545</v>
      </c>
      <c r="B101" s="2" t="s">
        <v>117</v>
      </c>
      <c r="C101" s="35">
        <v>44900</v>
      </c>
      <c r="D101" s="3" t="s">
        <v>583</v>
      </c>
      <c r="E101" s="4">
        <v>3490000</v>
      </c>
      <c r="F101" s="4">
        <v>3350000</v>
      </c>
      <c r="G101" s="27" t="s">
        <v>546</v>
      </c>
      <c r="H101" s="122"/>
      <c r="I101" s="139">
        <v>20</v>
      </c>
      <c r="J101" s="3" t="s">
        <v>504</v>
      </c>
      <c r="K101" s="3"/>
      <c r="L101" s="3"/>
      <c r="M101" s="6"/>
      <c r="N101" s="3"/>
      <c r="O101" s="3"/>
      <c r="P101" s="3"/>
      <c r="Q101" s="3"/>
      <c r="R101" s="3"/>
      <c r="S101" s="100"/>
    </row>
    <row r="102" spans="1:19" x14ac:dyDescent="0.4">
      <c r="A102" s="99" t="s">
        <v>585</v>
      </c>
      <c r="B102" s="2" t="s">
        <v>117</v>
      </c>
      <c r="C102" s="35">
        <v>44862</v>
      </c>
      <c r="D102" s="3" t="s">
        <v>0</v>
      </c>
      <c r="E102" s="4">
        <v>6098400</v>
      </c>
      <c r="F102" s="4">
        <v>2310000</v>
      </c>
      <c r="G102" s="37" t="s">
        <v>586</v>
      </c>
      <c r="H102" s="135">
        <v>20.100000000000001</v>
      </c>
      <c r="I102" s="139">
        <v>3</v>
      </c>
      <c r="J102" s="3" t="s">
        <v>119</v>
      </c>
      <c r="K102" s="3"/>
      <c r="L102" s="3"/>
      <c r="M102" s="6"/>
      <c r="N102" s="3"/>
      <c r="O102" s="3"/>
      <c r="P102" s="3"/>
      <c r="Q102" s="3"/>
      <c r="R102" s="3"/>
      <c r="S102" s="100"/>
    </row>
    <row r="103" spans="1:19" x14ac:dyDescent="0.4">
      <c r="A103" s="99" t="s">
        <v>20</v>
      </c>
      <c r="B103" s="2" t="s">
        <v>117</v>
      </c>
      <c r="C103" s="35"/>
      <c r="D103" s="3" t="s">
        <v>584</v>
      </c>
      <c r="E103" s="4"/>
      <c r="F103" s="4">
        <v>23353000</v>
      </c>
      <c r="G103" s="27" t="s">
        <v>637</v>
      </c>
      <c r="H103" s="122"/>
      <c r="I103" s="145"/>
      <c r="J103" s="3"/>
      <c r="K103" s="3"/>
      <c r="L103" s="40"/>
      <c r="M103" s="40"/>
      <c r="N103" s="3"/>
      <c r="O103" s="3"/>
      <c r="P103" s="40"/>
      <c r="Q103" s="40"/>
      <c r="R103" s="3"/>
      <c r="S103" s="101"/>
    </row>
    <row r="104" spans="1:19" x14ac:dyDescent="0.4">
      <c r="A104" s="99" t="s">
        <v>537</v>
      </c>
      <c r="B104" s="2" t="s">
        <v>117</v>
      </c>
      <c r="C104" s="35">
        <v>43862</v>
      </c>
      <c r="D104" s="3" t="s">
        <v>114</v>
      </c>
      <c r="E104" s="4">
        <v>95910000</v>
      </c>
      <c r="F104" s="4">
        <v>93000000</v>
      </c>
      <c r="G104" s="29" t="s">
        <v>386</v>
      </c>
      <c r="H104" s="143"/>
      <c r="I104" s="139"/>
      <c r="J104" s="3" t="s">
        <v>49</v>
      </c>
      <c r="K104" s="3"/>
      <c r="L104" s="3"/>
      <c r="M104" s="6"/>
      <c r="N104" s="3"/>
      <c r="O104" s="3"/>
      <c r="P104" s="6"/>
      <c r="Q104" s="6"/>
      <c r="R104" s="3"/>
      <c r="S104" s="108"/>
    </row>
    <row r="105" spans="1:19" ht="20.25" thickBot="1" x14ac:dyDescent="0.45">
      <c r="A105" s="185" t="s">
        <v>115</v>
      </c>
      <c r="B105" s="186" t="s">
        <v>117</v>
      </c>
      <c r="C105" s="187">
        <v>43947</v>
      </c>
      <c r="D105" s="253" t="s">
        <v>116</v>
      </c>
      <c r="E105" s="189">
        <v>17367000</v>
      </c>
      <c r="F105" s="189">
        <v>15060600</v>
      </c>
      <c r="G105" s="254" t="s">
        <v>94</v>
      </c>
      <c r="H105" s="255">
        <v>53.2</v>
      </c>
      <c r="I105" s="248">
        <v>27</v>
      </c>
      <c r="J105" s="188" t="s">
        <v>32</v>
      </c>
      <c r="K105" s="3"/>
      <c r="L105" s="3"/>
      <c r="M105" s="6"/>
      <c r="N105" s="3"/>
      <c r="O105" s="3"/>
      <c r="P105" s="6"/>
      <c r="Q105" s="6"/>
      <c r="R105" s="3"/>
      <c r="S105" s="108"/>
    </row>
    <row r="106" spans="1:19" ht="20.25" thickTop="1" thickBot="1" x14ac:dyDescent="0.45">
      <c r="A106" s="330" t="s">
        <v>2040</v>
      </c>
      <c r="B106" s="701">
        <v>21</v>
      </c>
      <c r="C106" s="701"/>
      <c r="D106" s="702"/>
      <c r="E106" s="705">
        <f>SUM(F85:F86,E87,F88:F89,E90:E91,F92:F105)</f>
        <v>352714580</v>
      </c>
      <c r="F106" s="706"/>
      <c r="G106" s="381"/>
      <c r="H106" s="333">
        <f>SUM(H85:H105)</f>
        <v>1043.48</v>
      </c>
      <c r="I106" s="333">
        <f>SUM(I85:I105)</f>
        <v>185</v>
      </c>
      <c r="J106" s="382"/>
      <c r="K106" s="3"/>
      <c r="L106" s="3"/>
      <c r="M106" s="6"/>
      <c r="N106" s="3"/>
      <c r="O106" s="3"/>
      <c r="P106" s="6"/>
      <c r="Q106" s="6"/>
      <c r="R106" s="3"/>
      <c r="S106" s="108"/>
    </row>
    <row r="107" spans="1:19" ht="20.25" thickTop="1" x14ac:dyDescent="0.4">
      <c r="A107" s="114" t="s">
        <v>1822</v>
      </c>
      <c r="B107" s="9" t="s">
        <v>871</v>
      </c>
      <c r="C107" s="36">
        <v>43405</v>
      </c>
      <c r="D107" s="8" t="s">
        <v>1823</v>
      </c>
      <c r="E107" s="10">
        <v>8494200</v>
      </c>
      <c r="F107" s="10">
        <v>3348000</v>
      </c>
      <c r="G107" s="92" t="s">
        <v>556</v>
      </c>
      <c r="H107" s="151">
        <v>32.799999999999997</v>
      </c>
      <c r="I107" s="152">
        <v>7</v>
      </c>
      <c r="J107" s="7" t="s">
        <v>496</v>
      </c>
      <c r="K107" s="3"/>
      <c r="L107" s="3"/>
      <c r="M107" s="6"/>
      <c r="N107" s="3"/>
      <c r="O107" s="3"/>
      <c r="P107" s="6"/>
      <c r="Q107" s="6"/>
      <c r="R107" s="3"/>
      <c r="S107" s="108"/>
    </row>
    <row r="108" spans="1:19" x14ac:dyDescent="0.4">
      <c r="A108" s="99" t="s">
        <v>1794</v>
      </c>
      <c r="B108" s="2" t="s">
        <v>871</v>
      </c>
      <c r="C108" s="35">
        <v>43392</v>
      </c>
      <c r="D108" s="6" t="s">
        <v>1821</v>
      </c>
      <c r="E108" s="4">
        <v>10970000</v>
      </c>
      <c r="F108" s="4">
        <v>9000000</v>
      </c>
      <c r="G108" s="29" t="s">
        <v>556</v>
      </c>
      <c r="H108" s="143">
        <v>51</v>
      </c>
      <c r="I108" s="145">
        <v>30</v>
      </c>
      <c r="J108" s="3" t="s">
        <v>496</v>
      </c>
      <c r="K108" s="3"/>
      <c r="L108" s="3"/>
      <c r="M108" s="6"/>
      <c r="N108" s="3"/>
      <c r="O108" s="3"/>
      <c r="P108" s="6"/>
      <c r="Q108" s="6"/>
      <c r="R108" s="3"/>
      <c r="S108" s="108"/>
    </row>
    <row r="109" spans="1:19" x14ac:dyDescent="0.4">
      <c r="A109" s="99" t="s">
        <v>1819</v>
      </c>
      <c r="B109" s="2" t="s">
        <v>871</v>
      </c>
      <c r="C109" s="35">
        <v>43369</v>
      </c>
      <c r="D109" s="6" t="s">
        <v>1820</v>
      </c>
      <c r="E109" s="4">
        <v>450000</v>
      </c>
      <c r="F109" s="4">
        <v>450000</v>
      </c>
      <c r="G109" s="29" t="s">
        <v>556</v>
      </c>
      <c r="H109" s="143"/>
      <c r="I109" s="145"/>
      <c r="J109" s="3" t="s">
        <v>883</v>
      </c>
      <c r="K109" s="3"/>
      <c r="L109" s="3"/>
      <c r="M109" s="6"/>
      <c r="N109" s="3"/>
      <c r="O109" s="3"/>
      <c r="P109" s="6"/>
      <c r="Q109" s="6"/>
      <c r="R109" s="3"/>
      <c r="S109" s="108"/>
    </row>
    <row r="110" spans="1:19" x14ac:dyDescent="0.4">
      <c r="A110" s="99" t="s">
        <v>1817</v>
      </c>
      <c r="B110" s="2" t="s">
        <v>871</v>
      </c>
      <c r="C110" s="35">
        <v>43406</v>
      </c>
      <c r="D110" s="6" t="s">
        <v>1818</v>
      </c>
      <c r="E110" s="4"/>
      <c r="F110" s="4">
        <v>38700000</v>
      </c>
      <c r="G110" s="29" t="s">
        <v>540</v>
      </c>
      <c r="H110" s="143">
        <v>297.10000000000002</v>
      </c>
      <c r="I110" s="145"/>
      <c r="J110" s="3" t="s">
        <v>496</v>
      </c>
      <c r="K110" s="45"/>
      <c r="L110" s="45"/>
      <c r="M110" s="47"/>
      <c r="N110" s="45"/>
      <c r="O110" s="45"/>
      <c r="P110" s="47"/>
      <c r="Q110" s="47"/>
      <c r="R110" s="47"/>
      <c r="S110" s="110"/>
    </row>
    <row r="111" spans="1:19" ht="187.5" x14ac:dyDescent="0.4">
      <c r="A111" s="99" t="s">
        <v>63</v>
      </c>
      <c r="B111" s="2" t="s">
        <v>89</v>
      </c>
      <c r="C111" s="35"/>
      <c r="D111" s="3" t="s">
        <v>87</v>
      </c>
      <c r="E111" s="4"/>
      <c r="F111" s="14"/>
      <c r="G111" s="27"/>
      <c r="H111" s="122"/>
      <c r="I111" s="139"/>
      <c r="J111" s="3"/>
      <c r="K111" s="3" t="s">
        <v>91</v>
      </c>
      <c r="L111" s="40" t="s">
        <v>71</v>
      </c>
      <c r="M111" s="40" t="s">
        <v>92</v>
      </c>
      <c r="N111" s="3"/>
      <c r="O111" s="3"/>
      <c r="P111" s="40" t="s">
        <v>80</v>
      </c>
      <c r="Q111" s="40" t="s">
        <v>74</v>
      </c>
      <c r="R111" s="3"/>
      <c r="S111" s="101" t="s">
        <v>75</v>
      </c>
    </row>
    <row r="112" spans="1:19" ht="356.25" x14ac:dyDescent="0.4">
      <c r="A112" s="99" t="s">
        <v>51</v>
      </c>
      <c r="B112" s="2" t="s">
        <v>89</v>
      </c>
      <c r="C112" s="35"/>
      <c r="D112" s="3" t="s">
        <v>90</v>
      </c>
      <c r="E112" s="4"/>
      <c r="F112" s="4"/>
      <c r="G112" s="27"/>
      <c r="H112" s="122">
        <v>53.3</v>
      </c>
      <c r="I112" s="139">
        <v>27</v>
      </c>
      <c r="J112" s="3" t="s">
        <v>32</v>
      </c>
      <c r="K112" s="3"/>
      <c r="L112" s="6" t="s">
        <v>95</v>
      </c>
      <c r="M112" s="40"/>
      <c r="N112" s="3"/>
      <c r="O112" s="3"/>
      <c r="P112" s="40"/>
      <c r="Q112" s="40"/>
      <c r="R112" s="3"/>
      <c r="S112" s="101"/>
    </row>
    <row r="113" spans="1:19" ht="356.25" x14ac:dyDescent="0.4">
      <c r="A113" s="99" t="s">
        <v>51</v>
      </c>
      <c r="B113" s="2" t="s">
        <v>89</v>
      </c>
      <c r="C113" s="35">
        <v>44123</v>
      </c>
      <c r="D113" s="3" t="s">
        <v>93</v>
      </c>
      <c r="E113" s="4">
        <v>3124000</v>
      </c>
      <c r="F113" s="4">
        <v>2504000</v>
      </c>
      <c r="G113" s="29" t="s">
        <v>94</v>
      </c>
      <c r="H113" s="143">
        <v>0.37</v>
      </c>
      <c r="I113" s="139">
        <v>1</v>
      </c>
      <c r="J113" s="3" t="s">
        <v>32</v>
      </c>
      <c r="K113" s="3"/>
      <c r="L113" s="6" t="s">
        <v>95</v>
      </c>
      <c r="M113" s="40"/>
      <c r="N113" s="3"/>
      <c r="O113" s="3"/>
      <c r="P113" s="40"/>
      <c r="Q113" s="40"/>
      <c r="R113" s="3"/>
      <c r="S113" s="101"/>
    </row>
    <row r="114" spans="1:19" ht="356.25" x14ac:dyDescent="0.4">
      <c r="A114" s="99" t="s">
        <v>51</v>
      </c>
      <c r="B114" s="2" t="s">
        <v>89</v>
      </c>
      <c r="C114" s="35">
        <v>44053</v>
      </c>
      <c r="D114" s="3" t="s">
        <v>96</v>
      </c>
      <c r="E114" s="4">
        <v>8499000</v>
      </c>
      <c r="F114" s="4">
        <v>6807000</v>
      </c>
      <c r="G114" s="29" t="s">
        <v>97</v>
      </c>
      <c r="H114" s="143">
        <v>27</v>
      </c>
      <c r="I114" s="139">
        <v>8</v>
      </c>
      <c r="J114" s="3" t="s">
        <v>32</v>
      </c>
      <c r="K114" s="3"/>
      <c r="L114" s="6" t="s">
        <v>95</v>
      </c>
      <c r="M114" s="40"/>
      <c r="N114" s="3"/>
      <c r="O114" s="3"/>
      <c r="P114" s="40"/>
      <c r="Q114" s="40"/>
      <c r="R114" s="3"/>
      <c r="S114" s="101"/>
    </row>
    <row r="115" spans="1:19" ht="356.25" x14ac:dyDescent="0.4">
      <c r="A115" s="99" t="s">
        <v>51</v>
      </c>
      <c r="B115" s="2" t="s">
        <v>89</v>
      </c>
      <c r="C115" s="35">
        <v>43237</v>
      </c>
      <c r="D115" s="3" t="s">
        <v>98</v>
      </c>
      <c r="E115" s="4">
        <v>29700000</v>
      </c>
      <c r="F115" s="4"/>
      <c r="G115" s="27"/>
      <c r="H115" s="122">
        <v>131</v>
      </c>
      <c r="I115" s="139"/>
      <c r="J115" s="3" t="s">
        <v>25</v>
      </c>
      <c r="K115" s="3"/>
      <c r="L115" s="6" t="s">
        <v>95</v>
      </c>
      <c r="M115" s="40"/>
      <c r="N115" s="3"/>
      <c r="O115" s="3"/>
      <c r="P115" s="40"/>
      <c r="Q115" s="40"/>
      <c r="R115" s="3"/>
      <c r="S115" s="101"/>
    </row>
    <row r="116" spans="1:19" x14ac:dyDescent="0.4">
      <c r="A116" s="99" t="s">
        <v>51</v>
      </c>
      <c r="B116" s="2" t="s">
        <v>89</v>
      </c>
      <c r="C116" s="35">
        <v>44032</v>
      </c>
      <c r="D116" s="3" t="s">
        <v>99</v>
      </c>
      <c r="E116" s="4">
        <v>9907000</v>
      </c>
      <c r="F116" s="4">
        <v>7900000</v>
      </c>
      <c r="G116" s="30" t="s">
        <v>100</v>
      </c>
      <c r="H116" s="142">
        <v>253</v>
      </c>
      <c r="I116" s="139">
        <v>14</v>
      </c>
      <c r="J116" s="3" t="s">
        <v>32</v>
      </c>
      <c r="K116" s="3"/>
      <c r="L116" s="40"/>
      <c r="M116" s="40"/>
      <c r="N116" s="3"/>
      <c r="O116" s="3"/>
      <c r="P116" s="40"/>
      <c r="Q116" s="40"/>
      <c r="R116" s="3"/>
      <c r="S116" s="101"/>
    </row>
    <row r="117" spans="1:19" x14ac:dyDescent="0.4">
      <c r="A117" s="99" t="s">
        <v>101</v>
      </c>
      <c r="B117" s="2" t="s">
        <v>102</v>
      </c>
      <c r="C117" s="35">
        <v>44022</v>
      </c>
      <c r="D117" s="3" t="s">
        <v>103</v>
      </c>
      <c r="E117" s="4"/>
      <c r="F117" s="4">
        <v>50760000</v>
      </c>
      <c r="G117" s="30" t="s">
        <v>389</v>
      </c>
      <c r="H117" s="142">
        <v>232.4</v>
      </c>
      <c r="I117" s="139">
        <v>51</v>
      </c>
      <c r="J117" s="3" t="s">
        <v>25</v>
      </c>
      <c r="K117" s="3"/>
      <c r="L117" s="46" t="s">
        <v>107</v>
      </c>
      <c r="M117" s="40"/>
      <c r="N117" s="3"/>
      <c r="O117" s="3"/>
      <c r="P117" s="48" t="s">
        <v>108</v>
      </c>
      <c r="Q117" s="40"/>
      <c r="R117" s="3"/>
      <c r="S117" s="101"/>
    </row>
    <row r="118" spans="1:19" x14ac:dyDescent="0.4">
      <c r="A118" s="99" t="s">
        <v>104</v>
      </c>
      <c r="B118" s="2" t="s">
        <v>102</v>
      </c>
      <c r="C118" s="35">
        <v>43292</v>
      </c>
      <c r="D118" s="3" t="s">
        <v>105</v>
      </c>
      <c r="E118" s="4">
        <v>7388000</v>
      </c>
      <c r="F118" s="4">
        <v>5100000</v>
      </c>
      <c r="G118" s="29" t="s">
        <v>106</v>
      </c>
      <c r="H118" s="143">
        <v>16.57</v>
      </c>
      <c r="I118" s="139"/>
      <c r="J118" s="3" t="s">
        <v>32</v>
      </c>
      <c r="K118" s="3"/>
      <c r="L118" s="40"/>
      <c r="M118" s="40"/>
      <c r="N118" s="3"/>
      <c r="O118" s="3"/>
      <c r="P118" s="40"/>
      <c r="Q118" s="40"/>
      <c r="R118" s="3"/>
      <c r="S118" s="101"/>
    </row>
    <row r="119" spans="1:19" x14ac:dyDescent="0.4">
      <c r="A119" s="99" t="s">
        <v>109</v>
      </c>
      <c r="B119" s="2" t="s">
        <v>102</v>
      </c>
      <c r="C119" s="35" t="s">
        <v>110</v>
      </c>
      <c r="D119" s="3" t="s">
        <v>111</v>
      </c>
      <c r="E119" s="4">
        <v>5263000</v>
      </c>
      <c r="F119" s="4">
        <v>2580000</v>
      </c>
      <c r="G119" s="29" t="s">
        <v>389</v>
      </c>
      <c r="H119" s="143">
        <v>10.1</v>
      </c>
      <c r="I119" s="139">
        <v>5</v>
      </c>
      <c r="J119" s="3" t="s">
        <v>112</v>
      </c>
      <c r="K119" s="3"/>
      <c r="L119" s="40"/>
      <c r="M119" s="40"/>
      <c r="N119" s="3"/>
      <c r="O119" s="3"/>
      <c r="P119" s="40"/>
      <c r="Q119" s="40"/>
      <c r="R119" s="3"/>
      <c r="S119" s="101"/>
    </row>
    <row r="120" spans="1:19" x14ac:dyDescent="0.4">
      <c r="A120" s="99" t="s">
        <v>1815</v>
      </c>
      <c r="B120" s="2" t="s">
        <v>871</v>
      </c>
      <c r="C120" s="35">
        <v>43383</v>
      </c>
      <c r="D120" s="3" t="s">
        <v>1816</v>
      </c>
      <c r="E120" s="4"/>
      <c r="F120" s="4">
        <v>11000000</v>
      </c>
      <c r="G120" s="29" t="s">
        <v>546</v>
      </c>
      <c r="H120" s="143"/>
      <c r="I120" s="139"/>
      <c r="J120" s="3" t="s">
        <v>496</v>
      </c>
      <c r="K120" s="3"/>
      <c r="L120" s="40"/>
      <c r="M120" s="40"/>
      <c r="N120" s="3"/>
      <c r="O120" s="3"/>
      <c r="P120" s="40"/>
      <c r="Q120" s="40"/>
      <c r="R120" s="3"/>
      <c r="S120" s="101"/>
    </row>
    <row r="121" spans="1:19" ht="20.25" thickBot="1" x14ac:dyDescent="0.45">
      <c r="A121" s="185" t="s">
        <v>113</v>
      </c>
      <c r="B121" s="186" t="s">
        <v>102</v>
      </c>
      <c r="C121" s="187">
        <v>44032</v>
      </c>
      <c r="D121" s="188" t="s">
        <v>114</v>
      </c>
      <c r="E121" s="189">
        <v>66060000</v>
      </c>
      <c r="F121" s="189">
        <v>65000000</v>
      </c>
      <c r="G121" s="254" t="s">
        <v>386</v>
      </c>
      <c r="H121" s="255"/>
      <c r="I121" s="258"/>
      <c r="J121" s="188" t="s">
        <v>49</v>
      </c>
      <c r="K121" s="3"/>
      <c r="L121" s="40"/>
      <c r="M121" s="40"/>
      <c r="N121" s="3"/>
      <c r="O121" s="3"/>
      <c r="P121" s="40"/>
      <c r="Q121" s="40"/>
      <c r="R121" s="3"/>
      <c r="S121" s="101"/>
    </row>
    <row r="122" spans="1:19" ht="151.5" thickTop="1" thickBot="1" x14ac:dyDescent="0.45">
      <c r="A122" s="330" t="s">
        <v>2040</v>
      </c>
      <c r="B122" s="701">
        <v>15</v>
      </c>
      <c r="C122" s="701"/>
      <c r="D122" s="702"/>
      <c r="E122" s="705">
        <f>SUM(F107:F114,E115,F116:F121)</f>
        <v>232849000</v>
      </c>
      <c r="F122" s="706"/>
      <c r="G122" s="381"/>
      <c r="H122" s="333">
        <f>SUM(H107:H121)</f>
        <v>1104.6399999999999</v>
      </c>
      <c r="I122" s="333">
        <f>SUM(I107:I121)</f>
        <v>143</v>
      </c>
      <c r="J122" s="382"/>
      <c r="K122" s="3"/>
      <c r="L122" s="6" t="s">
        <v>71</v>
      </c>
      <c r="M122" s="6" t="s">
        <v>72</v>
      </c>
      <c r="N122" s="3"/>
      <c r="O122" s="3"/>
      <c r="P122" s="6" t="s">
        <v>73</v>
      </c>
      <c r="Q122" s="6" t="s">
        <v>74</v>
      </c>
      <c r="R122" s="3"/>
      <c r="S122" s="108" t="s">
        <v>75</v>
      </c>
    </row>
    <row r="123" spans="1:19" ht="150.75" thickTop="1" x14ac:dyDescent="0.4">
      <c r="A123" s="114" t="s">
        <v>51</v>
      </c>
      <c r="B123" s="9" t="s">
        <v>69</v>
      </c>
      <c r="C123" s="36"/>
      <c r="D123" s="8" t="s">
        <v>70</v>
      </c>
      <c r="E123" s="10"/>
      <c r="F123" s="10"/>
      <c r="G123" s="28"/>
      <c r="H123" s="137">
        <v>32.1</v>
      </c>
      <c r="I123" s="146">
        <v>9</v>
      </c>
      <c r="J123" s="7" t="s">
        <v>32</v>
      </c>
      <c r="K123" s="3"/>
      <c r="L123" s="6" t="s">
        <v>71</v>
      </c>
      <c r="M123" s="6" t="s">
        <v>72</v>
      </c>
      <c r="N123" s="3"/>
      <c r="O123" s="3"/>
      <c r="P123" s="6" t="s">
        <v>73</v>
      </c>
      <c r="Q123" s="6" t="s">
        <v>74</v>
      </c>
      <c r="R123" s="3"/>
      <c r="S123" s="108" t="s">
        <v>75</v>
      </c>
    </row>
    <row r="124" spans="1:19" ht="150" x14ac:dyDescent="0.4">
      <c r="A124" s="99" t="s">
        <v>51</v>
      </c>
      <c r="B124" s="2" t="s">
        <v>69</v>
      </c>
      <c r="C124" s="35"/>
      <c r="D124" s="6" t="s">
        <v>76</v>
      </c>
      <c r="E124" s="4">
        <v>6346000</v>
      </c>
      <c r="F124" s="4">
        <v>5076000</v>
      </c>
      <c r="G124" s="27" t="s">
        <v>59</v>
      </c>
      <c r="H124" s="122">
        <v>13.3</v>
      </c>
      <c r="I124" s="139">
        <v>7</v>
      </c>
      <c r="J124" s="3" t="s">
        <v>32</v>
      </c>
      <c r="K124" s="3"/>
      <c r="L124" s="6" t="s">
        <v>71</v>
      </c>
      <c r="M124" s="6" t="s">
        <v>72</v>
      </c>
      <c r="N124" s="3"/>
      <c r="O124" s="3"/>
      <c r="P124" s="6" t="s">
        <v>73</v>
      </c>
      <c r="Q124" s="6" t="s">
        <v>74</v>
      </c>
      <c r="R124" s="3"/>
      <c r="S124" s="108" t="s">
        <v>75</v>
      </c>
    </row>
    <row r="125" spans="1:19" ht="187.5" x14ac:dyDescent="0.4">
      <c r="A125" s="99" t="s">
        <v>51</v>
      </c>
      <c r="B125" s="2" t="s">
        <v>69</v>
      </c>
      <c r="C125" s="35"/>
      <c r="D125" s="6" t="s">
        <v>77</v>
      </c>
      <c r="E125" s="4">
        <v>12876000</v>
      </c>
      <c r="F125" s="4">
        <v>10364000</v>
      </c>
      <c r="G125" s="27" t="s">
        <v>59</v>
      </c>
      <c r="H125" s="122">
        <v>38.4</v>
      </c>
      <c r="I125" s="139">
        <v>21</v>
      </c>
      <c r="J125" s="3" t="s">
        <v>32</v>
      </c>
      <c r="K125" s="3"/>
      <c r="L125" s="40" t="s">
        <v>71</v>
      </c>
      <c r="M125" s="40" t="s">
        <v>72</v>
      </c>
      <c r="N125" s="3"/>
      <c r="O125" s="3"/>
      <c r="P125" s="40" t="s">
        <v>80</v>
      </c>
      <c r="Q125" s="40" t="s">
        <v>74</v>
      </c>
      <c r="R125" s="3"/>
      <c r="S125" s="101" t="s">
        <v>75</v>
      </c>
    </row>
    <row r="126" spans="1:19" ht="37.5" x14ac:dyDescent="0.4">
      <c r="A126" s="99" t="s">
        <v>51</v>
      </c>
      <c r="B126" s="2" t="s">
        <v>69</v>
      </c>
      <c r="C126" s="35"/>
      <c r="D126" s="6" t="s">
        <v>78</v>
      </c>
      <c r="E126" s="4">
        <v>12640000</v>
      </c>
      <c r="F126" s="4">
        <v>10186000</v>
      </c>
      <c r="G126" s="27" t="s">
        <v>79</v>
      </c>
      <c r="H126" s="122">
        <v>56</v>
      </c>
      <c r="I126" s="139">
        <v>11</v>
      </c>
      <c r="J126" s="3" t="s">
        <v>32</v>
      </c>
      <c r="K126" s="3"/>
      <c r="L126" s="40"/>
      <c r="M126" s="40"/>
      <c r="N126" s="3"/>
      <c r="O126" s="3"/>
      <c r="P126" s="40"/>
      <c r="Q126" s="40"/>
      <c r="R126" s="3"/>
      <c r="S126" s="101"/>
    </row>
    <row r="127" spans="1:19" x14ac:dyDescent="0.4">
      <c r="A127" s="99" t="s">
        <v>51</v>
      </c>
      <c r="B127" s="2" t="s">
        <v>69</v>
      </c>
      <c r="C127" s="35"/>
      <c r="D127" s="3" t="s">
        <v>81</v>
      </c>
      <c r="E127" s="4"/>
      <c r="F127" s="4"/>
      <c r="G127" s="27"/>
      <c r="H127" s="122">
        <v>2.2000000000000002</v>
      </c>
      <c r="I127" s="139">
        <v>7</v>
      </c>
      <c r="J127" s="3" t="s">
        <v>32</v>
      </c>
      <c r="K127" s="6"/>
      <c r="L127" s="3"/>
      <c r="M127" s="6"/>
      <c r="N127" s="3"/>
      <c r="O127" s="3"/>
      <c r="P127" s="6"/>
      <c r="Q127" s="6"/>
      <c r="R127" s="6"/>
      <c r="S127" s="108"/>
    </row>
    <row r="128" spans="1:19" ht="187.5" x14ac:dyDescent="0.4">
      <c r="A128" s="99" t="s">
        <v>82</v>
      </c>
      <c r="B128" s="2" t="s">
        <v>69</v>
      </c>
      <c r="C128" s="35"/>
      <c r="D128" s="3" t="s">
        <v>0</v>
      </c>
      <c r="E128" s="4">
        <v>10690000</v>
      </c>
      <c r="F128" s="15"/>
      <c r="G128" s="27"/>
      <c r="H128" s="122"/>
      <c r="I128" s="139"/>
      <c r="J128" s="3" t="s">
        <v>25</v>
      </c>
      <c r="K128" s="3"/>
      <c r="L128" s="6" t="s">
        <v>83</v>
      </c>
      <c r="M128" s="6"/>
      <c r="N128" s="3"/>
      <c r="O128" s="3"/>
      <c r="P128" s="6"/>
      <c r="Q128" s="6"/>
      <c r="R128" s="6"/>
      <c r="S128" s="108" t="s">
        <v>62</v>
      </c>
    </row>
    <row r="129" spans="1:19" ht="56.25" x14ac:dyDescent="0.4">
      <c r="A129" s="99" t="s">
        <v>20</v>
      </c>
      <c r="B129" s="2" t="s">
        <v>69</v>
      </c>
      <c r="C129" s="35"/>
      <c r="D129" s="3" t="s">
        <v>0</v>
      </c>
      <c r="E129" s="4">
        <v>29700000</v>
      </c>
      <c r="F129" s="15"/>
      <c r="G129" s="27"/>
      <c r="H129" s="122">
        <v>144</v>
      </c>
      <c r="I129" s="139">
        <v>69</v>
      </c>
      <c r="J129" s="3" t="s">
        <v>25</v>
      </c>
      <c r="K129" s="3"/>
      <c r="L129" s="3"/>
      <c r="M129" s="6" t="s">
        <v>85</v>
      </c>
      <c r="N129" s="3"/>
      <c r="O129" s="3"/>
      <c r="P129" s="6"/>
      <c r="Q129" s="6" t="s">
        <v>86</v>
      </c>
      <c r="R129" s="6"/>
      <c r="S129" s="108"/>
    </row>
    <row r="130" spans="1:19" x14ac:dyDescent="0.4">
      <c r="A130" s="99" t="s">
        <v>63</v>
      </c>
      <c r="B130" s="2" t="s">
        <v>69</v>
      </c>
      <c r="C130" s="35"/>
      <c r="D130" s="3" t="s">
        <v>84</v>
      </c>
      <c r="E130" s="4"/>
      <c r="F130" s="4"/>
      <c r="G130" s="27"/>
      <c r="H130" s="122">
        <v>132.69999999999999</v>
      </c>
      <c r="I130" s="139">
        <v>29</v>
      </c>
      <c r="J130" s="3" t="s">
        <v>25</v>
      </c>
      <c r="K130" s="45"/>
      <c r="L130" s="45"/>
      <c r="M130" s="47"/>
      <c r="N130" s="45"/>
      <c r="O130" s="45"/>
      <c r="P130" s="47"/>
      <c r="Q130" s="47"/>
      <c r="R130" s="47"/>
      <c r="S130" s="110"/>
    </row>
    <row r="131" spans="1:19" x14ac:dyDescent="0.4">
      <c r="A131" s="99" t="s">
        <v>63</v>
      </c>
      <c r="B131" s="2" t="s">
        <v>69</v>
      </c>
      <c r="C131" s="35"/>
      <c r="D131" s="3" t="s">
        <v>87</v>
      </c>
      <c r="E131" s="4"/>
      <c r="F131" s="4"/>
      <c r="G131" s="27"/>
      <c r="H131" s="122"/>
      <c r="I131" s="139"/>
      <c r="J131" s="3"/>
      <c r="K131" s="45"/>
      <c r="L131" s="45"/>
      <c r="M131" s="47"/>
      <c r="N131" s="45"/>
      <c r="O131" s="45"/>
      <c r="P131" s="47"/>
      <c r="Q131" s="47"/>
      <c r="R131" s="47"/>
      <c r="S131" s="110"/>
    </row>
    <row r="132" spans="1:19" ht="20.25" thickBot="1" x14ac:dyDescent="0.45">
      <c r="A132" s="185" t="s">
        <v>63</v>
      </c>
      <c r="B132" s="186" t="s">
        <v>69</v>
      </c>
      <c r="C132" s="187"/>
      <c r="D132" s="188" t="s">
        <v>88</v>
      </c>
      <c r="E132" s="189"/>
      <c r="F132" s="189"/>
      <c r="G132" s="190"/>
      <c r="H132" s="251"/>
      <c r="I132" s="258"/>
      <c r="J132" s="188"/>
      <c r="K132" s="45"/>
      <c r="L132" s="45"/>
      <c r="M132" s="47"/>
      <c r="N132" s="45"/>
      <c r="O132" s="45"/>
      <c r="P132" s="47"/>
      <c r="Q132" s="47"/>
      <c r="R132" s="47"/>
      <c r="S132" s="110"/>
    </row>
    <row r="133" spans="1:19" ht="20.25" thickTop="1" thickBot="1" x14ac:dyDescent="0.45">
      <c r="A133" s="330" t="s">
        <v>2040</v>
      </c>
      <c r="B133" s="701">
        <v>10</v>
      </c>
      <c r="C133" s="701"/>
      <c r="D133" s="702"/>
      <c r="E133" s="705">
        <f>SUM(F123:F127,E128,E129,F130:F132)</f>
        <v>66016000</v>
      </c>
      <c r="F133" s="706"/>
      <c r="G133" s="381"/>
      <c r="H133" s="333">
        <f>SUM(H123:H132)</f>
        <v>418.7</v>
      </c>
      <c r="I133" s="333">
        <f>SUM(I123:I132)</f>
        <v>153</v>
      </c>
      <c r="J133" s="382"/>
      <c r="K133" s="45"/>
      <c r="L133" s="45"/>
      <c r="M133" s="47"/>
      <c r="N133" s="45"/>
      <c r="O133" s="45"/>
      <c r="P133" s="47"/>
      <c r="Q133" s="47"/>
      <c r="R133" s="47"/>
      <c r="S133" s="110"/>
    </row>
    <row r="134" spans="1:19" ht="20.25" thickTop="1" x14ac:dyDescent="0.4">
      <c r="A134" s="114" t="s">
        <v>1814</v>
      </c>
      <c r="B134" s="9" t="s">
        <v>1451</v>
      </c>
      <c r="C134" s="36">
        <v>42800</v>
      </c>
      <c r="D134" s="7" t="s">
        <v>962</v>
      </c>
      <c r="E134" s="10">
        <v>3820000</v>
      </c>
      <c r="F134" s="10">
        <v>2850000</v>
      </c>
      <c r="G134" s="28" t="s">
        <v>495</v>
      </c>
      <c r="H134" s="137">
        <v>3.8</v>
      </c>
      <c r="I134" s="146"/>
      <c r="J134" s="7" t="s">
        <v>496</v>
      </c>
      <c r="K134" s="45"/>
      <c r="L134" s="45"/>
      <c r="M134" s="47"/>
      <c r="N134" s="45"/>
      <c r="O134" s="45"/>
      <c r="P134" s="47"/>
      <c r="Q134" s="47"/>
      <c r="R134" s="47"/>
      <c r="S134" s="110"/>
    </row>
    <row r="135" spans="1:19" ht="37.5" x14ac:dyDescent="0.4">
      <c r="A135" s="99" t="s">
        <v>491</v>
      </c>
      <c r="B135" s="2" t="s">
        <v>1451</v>
      </c>
      <c r="C135" s="35">
        <v>42692</v>
      </c>
      <c r="D135" s="6" t="s">
        <v>1813</v>
      </c>
      <c r="E135" s="4">
        <v>6706800</v>
      </c>
      <c r="F135" s="4">
        <v>5400000</v>
      </c>
      <c r="G135" s="27" t="s">
        <v>495</v>
      </c>
      <c r="H135" s="122">
        <v>5.8</v>
      </c>
      <c r="I135" s="139"/>
      <c r="J135" s="3" t="s">
        <v>496</v>
      </c>
      <c r="K135" s="45"/>
      <c r="L135" s="45"/>
      <c r="M135" s="47"/>
      <c r="N135" s="45"/>
      <c r="O135" s="45"/>
      <c r="P135" s="47"/>
      <c r="Q135" s="47"/>
      <c r="R135" s="47"/>
      <c r="S135" s="110"/>
    </row>
    <row r="136" spans="1:19" ht="112.5" x14ac:dyDescent="0.4">
      <c r="A136" s="99" t="s">
        <v>101</v>
      </c>
      <c r="B136" s="2" t="s">
        <v>1451</v>
      </c>
      <c r="C136" s="35">
        <v>42399</v>
      </c>
      <c r="D136" s="3" t="s">
        <v>1811</v>
      </c>
      <c r="E136" s="4"/>
      <c r="F136" s="4">
        <v>756000</v>
      </c>
      <c r="G136" s="27" t="s">
        <v>495</v>
      </c>
      <c r="H136" s="122"/>
      <c r="I136" s="139"/>
      <c r="J136" s="3" t="s">
        <v>121</v>
      </c>
      <c r="K136" s="3"/>
      <c r="L136" s="3"/>
      <c r="M136" s="6"/>
      <c r="N136" s="3"/>
      <c r="O136" s="3"/>
      <c r="P136" s="6" t="s">
        <v>48</v>
      </c>
      <c r="Q136" s="6"/>
      <c r="R136" s="3"/>
      <c r="S136" s="108"/>
    </row>
    <row r="137" spans="1:19" ht="37.5" x14ac:dyDescent="0.4">
      <c r="A137" s="99" t="s">
        <v>46</v>
      </c>
      <c r="B137" s="2" t="s">
        <v>47</v>
      </c>
      <c r="C137" s="35"/>
      <c r="D137" s="3" t="s">
        <v>0</v>
      </c>
      <c r="E137" s="4">
        <v>21819240</v>
      </c>
      <c r="F137" s="4"/>
      <c r="G137" s="27"/>
      <c r="H137" s="122">
        <v>167</v>
      </c>
      <c r="I137" s="139"/>
      <c r="J137" s="3" t="s">
        <v>25</v>
      </c>
      <c r="K137" s="3"/>
      <c r="L137" s="3"/>
      <c r="M137" s="6"/>
      <c r="N137" s="3"/>
      <c r="O137" s="3"/>
      <c r="P137" s="6" t="s">
        <v>50</v>
      </c>
      <c r="Q137" s="6"/>
      <c r="R137" s="3"/>
      <c r="S137" s="108"/>
    </row>
    <row r="138" spans="1:19" x14ac:dyDescent="0.4">
      <c r="A138" s="99" t="s">
        <v>29</v>
      </c>
      <c r="B138" s="2" t="s">
        <v>47</v>
      </c>
      <c r="C138" s="35"/>
      <c r="D138" s="3" t="s">
        <v>31</v>
      </c>
      <c r="E138" s="4"/>
      <c r="F138" s="4">
        <v>175000000</v>
      </c>
      <c r="G138" s="27" t="s">
        <v>22</v>
      </c>
      <c r="H138" s="122">
        <v>1223.049</v>
      </c>
      <c r="I138" s="139">
        <v>240</v>
      </c>
      <c r="J138" s="3" t="s">
        <v>49</v>
      </c>
      <c r="K138" s="3"/>
      <c r="L138" s="40"/>
      <c r="M138" s="40"/>
      <c r="N138" s="3"/>
      <c r="O138" s="3"/>
      <c r="P138" s="40"/>
      <c r="Q138" s="40"/>
      <c r="R138" s="3"/>
      <c r="S138" s="101"/>
    </row>
    <row r="139" spans="1:19" ht="37.5" x14ac:dyDescent="0.4">
      <c r="A139" s="99" t="s">
        <v>51</v>
      </c>
      <c r="B139" s="2" t="s">
        <v>47</v>
      </c>
      <c r="C139" s="35"/>
      <c r="D139" s="6" t="s">
        <v>52</v>
      </c>
      <c r="E139" s="4">
        <v>13503000</v>
      </c>
      <c r="F139" s="4">
        <v>10704000</v>
      </c>
      <c r="G139" s="27" t="s">
        <v>53</v>
      </c>
      <c r="H139" s="122">
        <v>51</v>
      </c>
      <c r="I139" s="139">
        <v>17</v>
      </c>
      <c r="J139" s="3" t="s">
        <v>32</v>
      </c>
      <c r="K139" s="3"/>
      <c r="L139" s="40"/>
      <c r="M139" s="40"/>
      <c r="N139" s="3"/>
      <c r="O139" s="3"/>
      <c r="P139" s="40"/>
      <c r="Q139" s="40"/>
      <c r="R139" s="3"/>
      <c r="S139" s="101"/>
    </row>
    <row r="140" spans="1:19" ht="37.5" x14ac:dyDescent="0.4">
      <c r="A140" s="99" t="s">
        <v>51</v>
      </c>
      <c r="B140" s="2" t="s">
        <v>47</v>
      </c>
      <c r="C140" s="35"/>
      <c r="D140" s="6" t="s">
        <v>54</v>
      </c>
      <c r="E140" s="4">
        <v>17246000</v>
      </c>
      <c r="F140" s="4">
        <v>13747000</v>
      </c>
      <c r="G140" s="27" t="s">
        <v>55</v>
      </c>
      <c r="H140" s="122">
        <v>65.3</v>
      </c>
      <c r="I140" s="139">
        <v>33</v>
      </c>
      <c r="J140" s="3" t="s">
        <v>32</v>
      </c>
      <c r="K140" s="3"/>
      <c r="L140" s="40"/>
      <c r="M140" s="40"/>
      <c r="N140" s="3"/>
      <c r="O140" s="3"/>
      <c r="P140" s="40"/>
      <c r="Q140" s="40"/>
      <c r="R140" s="3"/>
      <c r="S140" s="101"/>
    </row>
    <row r="141" spans="1:19" ht="37.5" x14ac:dyDescent="0.4">
      <c r="A141" s="99" t="s">
        <v>51</v>
      </c>
      <c r="B141" s="2" t="s">
        <v>47</v>
      </c>
      <c r="C141" s="35"/>
      <c r="D141" s="12" t="s">
        <v>56</v>
      </c>
      <c r="E141" s="4">
        <v>15520000</v>
      </c>
      <c r="F141" s="4">
        <v>12357000</v>
      </c>
      <c r="G141" s="27" t="s">
        <v>57</v>
      </c>
      <c r="H141" s="122">
        <v>64.3</v>
      </c>
      <c r="I141" s="139">
        <v>18</v>
      </c>
      <c r="J141" s="3" t="s">
        <v>32</v>
      </c>
      <c r="K141" s="3"/>
      <c r="L141" s="40"/>
      <c r="M141" s="40"/>
      <c r="N141" s="3"/>
      <c r="O141" s="3"/>
      <c r="P141" s="40"/>
      <c r="Q141" s="40"/>
      <c r="R141" s="3"/>
      <c r="S141" s="101"/>
    </row>
    <row r="142" spans="1:19" ht="131.25" x14ac:dyDescent="0.4">
      <c r="A142" s="99" t="s">
        <v>51</v>
      </c>
      <c r="B142" s="2" t="s">
        <v>47</v>
      </c>
      <c r="C142" s="35"/>
      <c r="D142" s="6" t="s">
        <v>58</v>
      </c>
      <c r="E142" s="4">
        <v>8598000</v>
      </c>
      <c r="F142" s="4">
        <v>6885000</v>
      </c>
      <c r="G142" s="27" t="s">
        <v>59</v>
      </c>
      <c r="H142" s="122">
        <v>23.4</v>
      </c>
      <c r="I142" s="139">
        <v>12</v>
      </c>
      <c r="J142" s="3" t="s">
        <v>32</v>
      </c>
      <c r="K142" s="3"/>
      <c r="L142" s="3"/>
      <c r="M142" s="6"/>
      <c r="N142" s="3"/>
      <c r="O142" s="3"/>
      <c r="P142" s="6"/>
      <c r="Q142" s="6"/>
      <c r="R142" s="3"/>
      <c r="S142" s="108" t="s">
        <v>62</v>
      </c>
    </row>
    <row r="143" spans="1:19" ht="131.25" x14ac:dyDescent="0.4">
      <c r="A143" s="99" t="s">
        <v>20</v>
      </c>
      <c r="B143" s="2" t="s">
        <v>47</v>
      </c>
      <c r="C143" s="35"/>
      <c r="D143" s="3" t="s">
        <v>60</v>
      </c>
      <c r="E143" s="4"/>
      <c r="F143" s="14">
        <v>1998000</v>
      </c>
      <c r="G143" s="27" t="s">
        <v>61</v>
      </c>
      <c r="H143" s="122"/>
      <c r="I143" s="139"/>
      <c r="J143" s="3" t="s">
        <v>25</v>
      </c>
      <c r="K143" s="3"/>
      <c r="L143" s="3"/>
      <c r="M143" s="6"/>
      <c r="N143" s="3"/>
      <c r="O143" s="3"/>
      <c r="P143" s="6"/>
      <c r="Q143" s="6"/>
      <c r="R143" s="3"/>
      <c r="S143" s="108" t="s">
        <v>45</v>
      </c>
    </row>
    <row r="144" spans="1:19" ht="112.5" x14ac:dyDescent="0.4">
      <c r="A144" s="99" t="s">
        <v>20</v>
      </c>
      <c r="B144" s="2" t="s">
        <v>47</v>
      </c>
      <c r="C144" s="35"/>
      <c r="D144" s="3" t="s">
        <v>0</v>
      </c>
      <c r="E144" s="4">
        <v>29900000</v>
      </c>
      <c r="F144" s="14">
        <v>29808000</v>
      </c>
      <c r="G144" s="27" t="s">
        <v>22</v>
      </c>
      <c r="H144" s="122">
        <v>131</v>
      </c>
      <c r="I144" s="139">
        <v>44</v>
      </c>
      <c r="J144" s="3" t="s">
        <v>25</v>
      </c>
      <c r="K144" s="3"/>
      <c r="L144" s="3"/>
      <c r="M144" s="6" t="s">
        <v>64</v>
      </c>
      <c r="N144" s="3"/>
      <c r="O144" s="3"/>
      <c r="P144" s="6"/>
      <c r="Q144" s="6" t="s">
        <v>65</v>
      </c>
      <c r="R144" s="6" t="s">
        <v>66</v>
      </c>
      <c r="S144" s="108"/>
    </row>
    <row r="145" spans="1:19" x14ac:dyDescent="0.4">
      <c r="A145" s="99" t="s">
        <v>63</v>
      </c>
      <c r="B145" s="2" t="s">
        <v>47</v>
      </c>
      <c r="C145" s="35"/>
      <c r="D145" s="3" t="s">
        <v>31</v>
      </c>
      <c r="E145" s="4"/>
      <c r="F145" s="14">
        <v>28987200</v>
      </c>
      <c r="G145" s="27" t="s">
        <v>22</v>
      </c>
      <c r="H145" s="122">
        <v>142.80000000000001</v>
      </c>
      <c r="I145" s="139">
        <v>32</v>
      </c>
      <c r="J145" s="3" t="s">
        <v>25</v>
      </c>
      <c r="K145" s="3"/>
      <c r="L145" s="3"/>
      <c r="M145" s="6"/>
      <c r="N145" s="3"/>
      <c r="O145" s="3"/>
      <c r="P145" s="6"/>
      <c r="Q145" s="6"/>
      <c r="R145" s="6"/>
      <c r="S145" s="108"/>
    </row>
    <row r="146" spans="1:19" ht="75" x14ac:dyDescent="0.4">
      <c r="A146" s="99" t="s">
        <v>520</v>
      </c>
      <c r="B146" s="2" t="s">
        <v>1451</v>
      </c>
      <c r="C146" s="35">
        <v>42507</v>
      </c>
      <c r="D146" s="3" t="s">
        <v>1812</v>
      </c>
      <c r="E146" s="4">
        <v>18299000</v>
      </c>
      <c r="F146" s="14">
        <v>13790000</v>
      </c>
      <c r="G146" s="27" t="s">
        <v>100</v>
      </c>
      <c r="H146" s="122">
        <v>77</v>
      </c>
      <c r="I146" s="139">
        <v>23</v>
      </c>
      <c r="J146" s="3" t="s">
        <v>496</v>
      </c>
      <c r="K146" s="3"/>
      <c r="L146" s="3"/>
      <c r="M146" s="6" t="s">
        <v>67</v>
      </c>
      <c r="N146" s="3"/>
      <c r="O146" s="3"/>
      <c r="P146" s="6"/>
      <c r="Q146" s="6" t="s">
        <v>68</v>
      </c>
      <c r="R146" s="6" t="s">
        <v>43</v>
      </c>
      <c r="S146" s="108"/>
    </row>
    <row r="147" spans="1:19" ht="20.25" thickBot="1" x14ac:dyDescent="0.45">
      <c r="A147" s="185" t="s">
        <v>39</v>
      </c>
      <c r="B147" s="186" t="s">
        <v>47</v>
      </c>
      <c r="C147" s="187"/>
      <c r="D147" s="188" t="s">
        <v>31</v>
      </c>
      <c r="E147" s="189">
        <v>36000000</v>
      </c>
      <c r="F147" s="259"/>
      <c r="G147" s="190" t="s">
        <v>495</v>
      </c>
      <c r="H147" s="251"/>
      <c r="I147" s="258"/>
      <c r="J147" s="188" t="s">
        <v>25</v>
      </c>
      <c r="K147" s="3"/>
      <c r="L147" s="3"/>
      <c r="M147" s="6"/>
      <c r="N147" s="3"/>
      <c r="O147" s="3"/>
      <c r="P147" s="6"/>
      <c r="Q147" s="6"/>
      <c r="R147" s="6"/>
      <c r="S147" s="108"/>
    </row>
    <row r="148" spans="1:19" ht="20.25" thickTop="1" thickBot="1" x14ac:dyDescent="0.45">
      <c r="A148" s="330" t="s">
        <v>2040</v>
      </c>
      <c r="B148" s="701">
        <v>14</v>
      </c>
      <c r="C148" s="701"/>
      <c r="D148" s="702"/>
      <c r="E148" s="705">
        <f>SUM(F134:F136,E137,F138:F146,E147)</f>
        <v>360101440</v>
      </c>
      <c r="F148" s="706"/>
      <c r="G148" s="381"/>
      <c r="H148" s="333">
        <f>SUM(H134:H147)</f>
        <v>1954.4489999999998</v>
      </c>
      <c r="I148" s="333">
        <f>SUM(I134:I147)</f>
        <v>419</v>
      </c>
      <c r="J148" s="382"/>
      <c r="K148" s="3"/>
      <c r="L148" s="3"/>
      <c r="M148" s="6"/>
      <c r="N148" s="3"/>
      <c r="O148" s="3"/>
      <c r="P148" s="6"/>
      <c r="Q148" s="6"/>
      <c r="R148" s="6"/>
      <c r="S148" s="108"/>
    </row>
    <row r="149" spans="1:19" ht="20.25" thickTop="1" x14ac:dyDescent="0.4">
      <c r="A149" s="99" t="s">
        <v>20</v>
      </c>
      <c r="B149" s="9" t="s">
        <v>1386</v>
      </c>
      <c r="C149" s="36">
        <v>42345</v>
      </c>
      <c r="D149" s="7" t="s">
        <v>0</v>
      </c>
      <c r="E149" s="10"/>
      <c r="F149" s="260">
        <v>26985000</v>
      </c>
      <c r="G149" s="28" t="s">
        <v>495</v>
      </c>
      <c r="H149" s="137"/>
      <c r="I149" s="146"/>
      <c r="J149" s="7" t="s">
        <v>121</v>
      </c>
      <c r="K149" s="3"/>
      <c r="L149" s="3"/>
      <c r="M149" s="6"/>
      <c r="N149" s="3"/>
      <c r="O149" s="3"/>
      <c r="P149" s="6"/>
      <c r="Q149" s="6"/>
      <c r="R149" s="6"/>
      <c r="S149" s="108"/>
    </row>
    <row r="150" spans="1:19" x14ac:dyDescent="0.4">
      <c r="A150" s="99" t="s">
        <v>1794</v>
      </c>
      <c r="B150" s="2" t="s">
        <v>1386</v>
      </c>
      <c r="C150" s="35">
        <v>42292</v>
      </c>
      <c r="D150" s="3" t="s">
        <v>1810</v>
      </c>
      <c r="E150" s="4">
        <v>7810000</v>
      </c>
      <c r="F150" s="15">
        <v>6500000</v>
      </c>
      <c r="G150" s="27" t="s">
        <v>22</v>
      </c>
      <c r="H150" s="122"/>
      <c r="I150" s="139"/>
      <c r="J150" s="3" t="s">
        <v>496</v>
      </c>
      <c r="K150" s="3"/>
      <c r="L150" s="3"/>
      <c r="M150" s="6"/>
      <c r="N150" s="3"/>
      <c r="O150" s="3"/>
      <c r="P150" s="6"/>
      <c r="Q150" s="6"/>
      <c r="R150" s="6"/>
      <c r="S150" s="108"/>
    </row>
    <row r="151" spans="1:19" x14ac:dyDescent="0.4">
      <c r="A151" s="99" t="s">
        <v>520</v>
      </c>
      <c r="B151" s="2" t="s">
        <v>1386</v>
      </c>
      <c r="C151" s="35">
        <v>41133</v>
      </c>
      <c r="D151" s="3" t="s">
        <v>1805</v>
      </c>
      <c r="E151" s="4">
        <v>15486000</v>
      </c>
      <c r="F151" s="15">
        <v>12155000</v>
      </c>
      <c r="G151" s="27" t="s">
        <v>516</v>
      </c>
      <c r="H151" s="122">
        <v>110.9</v>
      </c>
      <c r="I151" s="139">
        <v>56</v>
      </c>
      <c r="J151" s="3" t="s">
        <v>496</v>
      </c>
      <c r="K151" s="3"/>
      <c r="L151" s="3"/>
      <c r="M151" s="6"/>
      <c r="N151" s="3"/>
      <c r="O151" s="3"/>
      <c r="P151" s="6"/>
      <c r="Q151" s="6"/>
      <c r="R151" s="6"/>
      <c r="S151" s="108"/>
    </row>
    <row r="152" spans="1:19" x14ac:dyDescent="0.4">
      <c r="A152" s="99" t="s">
        <v>511</v>
      </c>
      <c r="B152" s="2" t="s">
        <v>1386</v>
      </c>
      <c r="C152" s="35">
        <v>42228</v>
      </c>
      <c r="D152" s="3" t="s">
        <v>1808</v>
      </c>
      <c r="E152" s="4"/>
      <c r="F152" s="15">
        <v>29484000</v>
      </c>
      <c r="G152" s="27" t="s">
        <v>22</v>
      </c>
      <c r="H152" s="122">
        <v>95.75</v>
      </c>
      <c r="I152" s="139"/>
      <c r="J152" s="3" t="s">
        <v>1809</v>
      </c>
      <c r="K152" s="3"/>
      <c r="L152" s="3"/>
      <c r="M152" s="6"/>
      <c r="N152" s="3"/>
      <c r="O152" s="3"/>
      <c r="P152" s="6"/>
      <c r="Q152" s="6"/>
      <c r="R152" s="6"/>
      <c r="S152" s="108"/>
    </row>
    <row r="153" spans="1:19" x14ac:dyDescent="0.4">
      <c r="A153" s="99" t="s">
        <v>520</v>
      </c>
      <c r="B153" s="2" t="s">
        <v>1386</v>
      </c>
      <c r="C153" s="35">
        <v>42223</v>
      </c>
      <c r="D153" s="3" t="s">
        <v>1807</v>
      </c>
      <c r="E153" s="4">
        <v>13504000</v>
      </c>
      <c r="F153" s="15">
        <v>11080000</v>
      </c>
      <c r="G153" s="27" t="s">
        <v>22</v>
      </c>
      <c r="H153" s="122">
        <v>54.2</v>
      </c>
      <c r="I153" s="139">
        <v>28</v>
      </c>
      <c r="J153" s="3" t="s">
        <v>496</v>
      </c>
      <c r="K153" s="3"/>
      <c r="L153" s="3"/>
      <c r="M153" s="6"/>
      <c r="N153" s="3"/>
      <c r="O153" s="3"/>
      <c r="P153" s="6"/>
      <c r="Q153" s="6"/>
      <c r="R153" s="6"/>
      <c r="S153" s="108"/>
    </row>
    <row r="154" spans="1:19" x14ac:dyDescent="0.4">
      <c r="A154" s="99" t="s">
        <v>520</v>
      </c>
      <c r="B154" s="2" t="s">
        <v>1386</v>
      </c>
      <c r="C154" s="35">
        <v>42223</v>
      </c>
      <c r="D154" s="3" t="s">
        <v>1806</v>
      </c>
      <c r="E154" s="4">
        <v>16365000</v>
      </c>
      <c r="F154" s="15">
        <v>13470000</v>
      </c>
      <c r="G154" s="27" t="s">
        <v>22</v>
      </c>
      <c r="H154" s="122">
        <v>61.4</v>
      </c>
      <c r="I154" s="139">
        <v>32</v>
      </c>
      <c r="J154" s="3" t="s">
        <v>496</v>
      </c>
      <c r="K154" s="3"/>
      <c r="L154" s="3"/>
      <c r="M154" s="6"/>
      <c r="N154" s="3"/>
      <c r="O154" s="3"/>
      <c r="P154" s="6"/>
      <c r="Q154" s="6"/>
      <c r="R154" s="6"/>
      <c r="S154" s="108"/>
    </row>
    <row r="155" spans="1:19" x14ac:dyDescent="0.4">
      <c r="A155" s="99" t="s">
        <v>520</v>
      </c>
      <c r="B155" s="2" t="s">
        <v>1386</v>
      </c>
      <c r="C155" s="35">
        <v>42223</v>
      </c>
      <c r="D155" s="3" t="s">
        <v>1805</v>
      </c>
      <c r="E155" s="4">
        <v>26780000</v>
      </c>
      <c r="F155" s="15">
        <v>21126000</v>
      </c>
      <c r="G155" s="27" t="s">
        <v>516</v>
      </c>
      <c r="H155" s="122">
        <v>46</v>
      </c>
      <c r="I155" s="139">
        <v>23</v>
      </c>
      <c r="J155" s="3" t="s">
        <v>496</v>
      </c>
      <c r="K155" s="3"/>
      <c r="L155" s="3"/>
      <c r="M155" s="6"/>
      <c r="N155" s="3"/>
      <c r="O155" s="3"/>
      <c r="P155" s="6"/>
      <c r="Q155" s="6"/>
      <c r="R155" s="6"/>
      <c r="S155" s="108"/>
    </row>
    <row r="156" spans="1:19" x14ac:dyDescent="0.4">
      <c r="A156" s="99" t="s">
        <v>520</v>
      </c>
      <c r="B156" s="2" t="s">
        <v>1386</v>
      </c>
      <c r="C156" s="35">
        <v>42216</v>
      </c>
      <c r="D156" s="3" t="s">
        <v>1804</v>
      </c>
      <c r="E156" s="4">
        <v>18272000</v>
      </c>
      <c r="F156" s="15">
        <v>14550000</v>
      </c>
      <c r="G156" s="27" t="s">
        <v>546</v>
      </c>
      <c r="H156" s="122">
        <v>72</v>
      </c>
      <c r="I156" s="139">
        <v>36</v>
      </c>
      <c r="J156" s="3" t="s">
        <v>496</v>
      </c>
      <c r="K156" s="3"/>
      <c r="L156" s="3"/>
      <c r="M156" s="6"/>
      <c r="N156" s="3"/>
      <c r="O156" s="3"/>
      <c r="P156" s="6"/>
      <c r="Q156" s="6"/>
      <c r="R156" s="6"/>
      <c r="S156" s="108"/>
    </row>
    <row r="157" spans="1:19" x14ac:dyDescent="0.4">
      <c r="A157" s="99" t="s">
        <v>520</v>
      </c>
      <c r="B157" s="2" t="s">
        <v>1386</v>
      </c>
      <c r="C157" s="35">
        <v>42216</v>
      </c>
      <c r="D157" s="3" t="s">
        <v>1803</v>
      </c>
      <c r="E157" s="4">
        <v>12698000</v>
      </c>
      <c r="F157" s="15">
        <v>9980000</v>
      </c>
      <c r="G157" s="27" t="s">
        <v>546</v>
      </c>
      <c r="H157" s="122">
        <v>54.7</v>
      </c>
      <c r="I157" s="139">
        <v>32</v>
      </c>
      <c r="J157" s="3" t="s">
        <v>496</v>
      </c>
      <c r="K157" s="3"/>
      <c r="L157" s="3"/>
      <c r="M157" s="6"/>
      <c r="N157" s="3"/>
      <c r="O157" s="3"/>
      <c r="P157" s="6"/>
      <c r="Q157" s="6"/>
      <c r="R157" s="6"/>
      <c r="S157" s="108"/>
    </row>
    <row r="158" spans="1:19" ht="131.25" x14ac:dyDescent="0.4">
      <c r="A158" s="99" t="s">
        <v>520</v>
      </c>
      <c r="B158" s="2" t="s">
        <v>1386</v>
      </c>
      <c r="C158" s="35">
        <v>42208</v>
      </c>
      <c r="D158" s="3" t="s">
        <v>1803</v>
      </c>
      <c r="E158" s="4">
        <v>10047000</v>
      </c>
      <c r="F158" s="15">
        <v>83000000</v>
      </c>
      <c r="G158" s="27" t="s">
        <v>22</v>
      </c>
      <c r="H158" s="122">
        <v>33.9</v>
      </c>
      <c r="I158" s="139">
        <v>17</v>
      </c>
      <c r="J158" s="3" t="s">
        <v>496</v>
      </c>
      <c r="K158" s="3"/>
      <c r="L158" s="3"/>
      <c r="M158" s="6"/>
      <c r="N158" s="3"/>
      <c r="O158" s="3"/>
      <c r="P158" s="6"/>
      <c r="Q158" s="6"/>
      <c r="R158" s="3"/>
      <c r="S158" s="108" t="s">
        <v>45</v>
      </c>
    </row>
    <row r="159" spans="1:19" ht="20.25" thickBot="1" x14ac:dyDescent="0.45">
      <c r="A159" s="99" t="s">
        <v>20</v>
      </c>
      <c r="B159" s="186" t="s">
        <v>44</v>
      </c>
      <c r="C159" s="187"/>
      <c r="D159" s="188" t="s">
        <v>0</v>
      </c>
      <c r="E159" s="189">
        <v>29900000</v>
      </c>
      <c r="F159" s="189">
        <v>29160000</v>
      </c>
      <c r="G159" s="190" t="s">
        <v>22</v>
      </c>
      <c r="H159" s="251">
        <v>148</v>
      </c>
      <c r="I159" s="258"/>
      <c r="J159" s="188" t="s">
        <v>25</v>
      </c>
      <c r="K159" s="3"/>
      <c r="L159" s="3"/>
      <c r="M159" s="6"/>
      <c r="N159" s="3"/>
      <c r="O159" s="3"/>
      <c r="P159" s="6"/>
      <c r="Q159" s="6"/>
      <c r="R159" s="3"/>
      <c r="S159" s="108"/>
    </row>
    <row r="160" spans="1:19" ht="20.25" thickTop="1" thickBot="1" x14ac:dyDescent="0.45">
      <c r="A160" s="330" t="s">
        <v>2040</v>
      </c>
      <c r="B160" s="701">
        <v>11</v>
      </c>
      <c r="C160" s="701"/>
      <c r="D160" s="702"/>
      <c r="E160" s="727">
        <f>SUM(F149:F159)</f>
        <v>257490000</v>
      </c>
      <c r="F160" s="728"/>
      <c r="G160" s="387"/>
      <c r="H160" s="333">
        <f>SUM(H149:H159)</f>
        <v>676.85</v>
      </c>
      <c r="I160" s="333">
        <f>SUM(I149:I159)</f>
        <v>224</v>
      </c>
      <c r="J160" s="382"/>
      <c r="K160" s="3"/>
      <c r="L160" s="3"/>
      <c r="M160" s="6"/>
      <c r="N160" s="3"/>
      <c r="O160" s="3"/>
      <c r="P160" s="6"/>
      <c r="Q160" s="6"/>
      <c r="R160" s="3"/>
      <c r="S160" s="108"/>
    </row>
    <row r="161" spans="1:19" ht="20.25" thickTop="1" x14ac:dyDescent="0.4">
      <c r="A161" s="114" t="s">
        <v>1796</v>
      </c>
      <c r="B161" s="9" t="s">
        <v>1389</v>
      </c>
      <c r="C161" s="36">
        <v>41985</v>
      </c>
      <c r="D161" s="7" t="s">
        <v>1802</v>
      </c>
      <c r="E161" s="10">
        <v>570000</v>
      </c>
      <c r="F161" s="10">
        <v>520000</v>
      </c>
      <c r="G161" s="28"/>
      <c r="H161" s="137"/>
      <c r="I161" s="146"/>
      <c r="J161" s="7" t="s">
        <v>883</v>
      </c>
      <c r="K161" s="3"/>
      <c r="L161" s="3"/>
      <c r="M161" s="6"/>
      <c r="N161" s="3"/>
      <c r="O161" s="3"/>
      <c r="P161" s="6"/>
      <c r="Q161" s="6"/>
      <c r="R161" s="3"/>
      <c r="S161" s="108"/>
    </row>
    <row r="162" spans="1:19" x14ac:dyDescent="0.4">
      <c r="A162" s="99" t="s">
        <v>520</v>
      </c>
      <c r="B162" s="2" t="s">
        <v>1389</v>
      </c>
      <c r="C162" s="35">
        <v>41922</v>
      </c>
      <c r="D162" s="3" t="s">
        <v>1801</v>
      </c>
      <c r="E162" s="4">
        <v>14026000</v>
      </c>
      <c r="F162" s="4">
        <v>11300000</v>
      </c>
      <c r="G162" s="27" t="s">
        <v>22</v>
      </c>
      <c r="H162" s="122">
        <v>54</v>
      </c>
      <c r="I162" s="139">
        <v>27</v>
      </c>
      <c r="J162" s="3" t="s">
        <v>496</v>
      </c>
      <c r="K162" s="3"/>
      <c r="L162" s="3"/>
      <c r="M162" s="6"/>
      <c r="N162" s="3"/>
      <c r="O162" s="3"/>
      <c r="P162" s="6"/>
      <c r="Q162" s="6"/>
      <c r="R162" s="3"/>
      <c r="S162" s="108"/>
    </row>
    <row r="163" spans="1:19" x14ac:dyDescent="0.4">
      <c r="A163" s="99" t="s">
        <v>520</v>
      </c>
      <c r="B163" s="2" t="s">
        <v>1389</v>
      </c>
      <c r="C163" s="35">
        <v>41922</v>
      </c>
      <c r="D163" s="3" t="s">
        <v>1800</v>
      </c>
      <c r="E163" s="4">
        <v>17647000</v>
      </c>
      <c r="F163" s="4">
        <v>14100000</v>
      </c>
      <c r="G163" s="27" t="s">
        <v>22</v>
      </c>
      <c r="H163" s="122">
        <v>71</v>
      </c>
      <c r="I163" s="139">
        <v>36</v>
      </c>
      <c r="J163" s="3" t="s">
        <v>496</v>
      </c>
      <c r="K163" s="3"/>
      <c r="L163" s="3"/>
      <c r="M163" s="6"/>
      <c r="N163" s="3"/>
      <c r="O163" s="3"/>
      <c r="P163" s="6"/>
      <c r="Q163" s="6"/>
      <c r="R163" s="3"/>
      <c r="S163" s="108"/>
    </row>
    <row r="164" spans="1:19" x14ac:dyDescent="0.4">
      <c r="A164" s="99" t="s">
        <v>1794</v>
      </c>
      <c r="B164" s="2" t="s">
        <v>1389</v>
      </c>
      <c r="C164" s="35">
        <v>41859</v>
      </c>
      <c r="D164" s="3" t="s">
        <v>1799</v>
      </c>
      <c r="E164" s="4">
        <v>112300000</v>
      </c>
      <c r="F164" s="4">
        <v>97000000</v>
      </c>
      <c r="G164" s="27" t="s">
        <v>22</v>
      </c>
      <c r="H164" s="122"/>
      <c r="I164" s="139"/>
      <c r="J164" s="3" t="s">
        <v>496</v>
      </c>
      <c r="K164" s="3"/>
      <c r="L164" s="3"/>
      <c r="M164" s="6"/>
      <c r="N164" s="3"/>
      <c r="O164" s="3"/>
      <c r="P164" s="6"/>
      <c r="Q164" s="6"/>
      <c r="R164" s="3"/>
      <c r="S164" s="108"/>
    </row>
    <row r="165" spans="1:19" ht="131.25" x14ac:dyDescent="0.4">
      <c r="A165" s="99" t="s">
        <v>1794</v>
      </c>
      <c r="B165" s="2" t="s">
        <v>1389</v>
      </c>
      <c r="C165" s="35">
        <v>41835</v>
      </c>
      <c r="D165" s="3" t="s">
        <v>1798</v>
      </c>
      <c r="E165" s="4"/>
      <c r="F165" s="4"/>
      <c r="G165" s="27"/>
      <c r="H165" s="122"/>
      <c r="I165" s="139"/>
      <c r="J165" s="3" t="s">
        <v>496</v>
      </c>
      <c r="K165" s="3"/>
      <c r="L165" s="3"/>
      <c r="M165" s="6"/>
      <c r="N165" s="3"/>
      <c r="O165" s="3"/>
      <c r="P165" s="6"/>
      <c r="Q165" s="6"/>
      <c r="R165" s="3"/>
      <c r="S165" s="108" t="s">
        <v>34</v>
      </c>
    </row>
    <row r="166" spans="1:19" ht="112.5" x14ac:dyDescent="0.4">
      <c r="A166" s="99" t="s">
        <v>20</v>
      </c>
      <c r="B166" s="2" t="s">
        <v>33</v>
      </c>
      <c r="C166" s="35"/>
      <c r="D166" s="3" t="s">
        <v>0</v>
      </c>
      <c r="E166" s="4">
        <v>29500000</v>
      </c>
      <c r="F166" s="4"/>
      <c r="G166" s="27" t="s">
        <v>22</v>
      </c>
      <c r="H166" s="122">
        <v>154</v>
      </c>
      <c r="I166" s="139">
        <v>61</v>
      </c>
      <c r="J166" s="3" t="s">
        <v>25</v>
      </c>
      <c r="K166" s="3"/>
      <c r="L166" s="3"/>
      <c r="M166" s="6" t="s">
        <v>35</v>
      </c>
      <c r="N166" s="3"/>
      <c r="O166" s="3"/>
      <c r="P166" s="6"/>
      <c r="Q166" s="6" t="s">
        <v>36</v>
      </c>
      <c r="R166" s="6" t="s">
        <v>37</v>
      </c>
      <c r="S166" s="108" t="s">
        <v>38</v>
      </c>
    </row>
    <row r="167" spans="1:19" ht="75" x14ac:dyDescent="0.4">
      <c r="A167" s="99" t="s">
        <v>29</v>
      </c>
      <c r="B167" s="2" t="s">
        <v>33</v>
      </c>
      <c r="C167" s="35"/>
      <c r="D167" s="3" t="s">
        <v>31</v>
      </c>
      <c r="E167" s="4"/>
      <c r="F167" s="4">
        <v>140000000</v>
      </c>
      <c r="G167" s="27" t="s">
        <v>22</v>
      </c>
      <c r="H167" s="122">
        <v>1200</v>
      </c>
      <c r="I167" s="139">
        <v>200</v>
      </c>
      <c r="J167" s="3" t="s">
        <v>32</v>
      </c>
      <c r="K167" s="3"/>
      <c r="L167" s="3"/>
      <c r="M167" s="6" t="s">
        <v>40</v>
      </c>
      <c r="N167" s="3"/>
      <c r="O167" s="3"/>
      <c r="P167" s="6" t="s">
        <v>41</v>
      </c>
      <c r="Q167" s="6" t="s">
        <v>42</v>
      </c>
      <c r="R167" s="6" t="s">
        <v>43</v>
      </c>
      <c r="S167" s="108"/>
    </row>
    <row r="168" spans="1:19" x14ac:dyDescent="0.4">
      <c r="A168" s="99" t="s">
        <v>39</v>
      </c>
      <c r="B168" s="2" t="s">
        <v>33</v>
      </c>
      <c r="C168" s="35"/>
      <c r="D168" s="3" t="s">
        <v>0</v>
      </c>
      <c r="E168" s="4">
        <v>38000000</v>
      </c>
      <c r="F168" s="15"/>
      <c r="G168" s="27" t="s">
        <v>22</v>
      </c>
      <c r="H168" s="122"/>
      <c r="I168" s="139"/>
      <c r="J168" s="3" t="s">
        <v>25</v>
      </c>
      <c r="K168" s="3"/>
      <c r="L168" s="3"/>
      <c r="M168" s="6"/>
      <c r="N168" s="3"/>
      <c r="O168" s="3"/>
      <c r="P168" s="6"/>
      <c r="Q168" s="6"/>
      <c r="R168" s="6"/>
      <c r="S168" s="108"/>
    </row>
    <row r="169" spans="1:19" ht="20.25" thickBot="1" x14ac:dyDescent="0.45">
      <c r="A169" s="185" t="s">
        <v>1796</v>
      </c>
      <c r="B169" s="186" t="s">
        <v>1389</v>
      </c>
      <c r="C169" s="187">
        <v>41831</v>
      </c>
      <c r="D169" s="188" t="s">
        <v>1797</v>
      </c>
      <c r="E169" s="189"/>
      <c r="F169" s="259">
        <v>4200000</v>
      </c>
      <c r="G169" s="190" t="s">
        <v>586</v>
      </c>
      <c r="H169" s="251"/>
      <c r="I169" s="258"/>
      <c r="J169" s="188" t="s">
        <v>883</v>
      </c>
      <c r="K169" s="3"/>
      <c r="L169" s="3"/>
      <c r="M169" s="6"/>
      <c r="N169" s="3"/>
      <c r="O169" s="3"/>
      <c r="P169" s="6"/>
      <c r="Q169" s="6"/>
      <c r="R169" s="6"/>
      <c r="S169" s="108"/>
    </row>
    <row r="170" spans="1:19" ht="20.25" thickTop="1" thickBot="1" x14ac:dyDescent="0.45">
      <c r="A170" s="330" t="s">
        <v>2040</v>
      </c>
      <c r="B170" s="701">
        <v>9</v>
      </c>
      <c r="C170" s="701"/>
      <c r="D170" s="702"/>
      <c r="E170" s="705">
        <f>SUM(F161:F165,E166,F167,E168)</f>
        <v>330420000</v>
      </c>
      <c r="F170" s="706"/>
      <c r="G170" s="381"/>
      <c r="H170" s="333">
        <f>SUM(H161:H169)</f>
        <v>1479</v>
      </c>
      <c r="I170" s="333">
        <f>SUM(I161:I169)</f>
        <v>324</v>
      </c>
      <c r="J170" s="382"/>
      <c r="K170" s="3"/>
      <c r="L170" s="3"/>
      <c r="M170" s="6"/>
      <c r="N170" s="3"/>
      <c r="O170" s="3"/>
      <c r="P170" s="6"/>
      <c r="Q170" s="6"/>
      <c r="R170" s="6"/>
      <c r="S170" s="108"/>
    </row>
    <row r="171" spans="1:19" ht="20.25" thickTop="1" x14ac:dyDescent="0.4">
      <c r="A171" s="114" t="s">
        <v>1794</v>
      </c>
      <c r="B171" s="9" t="s">
        <v>1398</v>
      </c>
      <c r="C171" s="36">
        <v>41508</v>
      </c>
      <c r="D171" s="7" t="s">
        <v>1795</v>
      </c>
      <c r="E171" s="10">
        <v>7614000</v>
      </c>
      <c r="F171" s="260">
        <v>5076000</v>
      </c>
      <c r="G171" s="28" t="s">
        <v>1760</v>
      </c>
      <c r="H171" s="137"/>
      <c r="I171" s="146"/>
      <c r="J171" s="7" t="s">
        <v>496</v>
      </c>
      <c r="K171" s="3"/>
      <c r="L171" s="3"/>
      <c r="M171" s="6"/>
      <c r="N171" s="3"/>
      <c r="O171" s="3"/>
      <c r="P171" s="6"/>
      <c r="Q171" s="6"/>
      <c r="R171" s="6"/>
      <c r="S171" s="108"/>
    </row>
    <row r="172" spans="1:19" x14ac:dyDescent="0.4">
      <c r="A172" s="99" t="s">
        <v>29</v>
      </c>
      <c r="B172" s="2" t="s">
        <v>1398</v>
      </c>
      <c r="C172" s="35">
        <v>41434</v>
      </c>
      <c r="D172" s="3" t="s">
        <v>1793</v>
      </c>
      <c r="E172" s="4"/>
      <c r="F172" s="15">
        <v>9922500</v>
      </c>
      <c r="G172" s="27" t="s">
        <v>22</v>
      </c>
      <c r="H172" s="122"/>
      <c r="I172" s="139"/>
      <c r="J172" s="3" t="s">
        <v>490</v>
      </c>
      <c r="K172" s="3"/>
      <c r="L172" s="3"/>
      <c r="M172" s="6"/>
      <c r="N172" s="3"/>
      <c r="O172" s="3"/>
      <c r="P172" s="6"/>
      <c r="Q172" s="6"/>
      <c r="R172" s="3"/>
      <c r="S172" s="108"/>
    </row>
    <row r="173" spans="1:19" x14ac:dyDescent="0.4">
      <c r="A173" s="99" t="s">
        <v>29</v>
      </c>
      <c r="B173" s="2" t="s">
        <v>30</v>
      </c>
      <c r="C173" s="35"/>
      <c r="D173" s="3" t="s">
        <v>31</v>
      </c>
      <c r="E173" s="4">
        <v>88540000</v>
      </c>
      <c r="F173" s="4">
        <v>85000000</v>
      </c>
      <c r="G173" s="27" t="s">
        <v>22</v>
      </c>
      <c r="H173" s="122">
        <v>750</v>
      </c>
      <c r="I173" s="139">
        <v>120</v>
      </c>
      <c r="J173" s="3" t="s">
        <v>32</v>
      </c>
      <c r="K173" s="3"/>
      <c r="L173" s="3"/>
      <c r="M173" s="6"/>
      <c r="N173" s="3"/>
      <c r="O173" s="3"/>
      <c r="P173" s="6"/>
      <c r="Q173" s="6"/>
      <c r="R173" s="3"/>
      <c r="S173" s="108"/>
    </row>
    <row r="174" spans="1:19" x14ac:dyDescent="0.4">
      <c r="A174" s="99" t="s">
        <v>1791</v>
      </c>
      <c r="B174" s="2" t="s">
        <v>1398</v>
      </c>
      <c r="C174" s="35">
        <v>41429</v>
      </c>
      <c r="D174" s="3" t="s">
        <v>1792</v>
      </c>
      <c r="E174" s="4">
        <v>33549523</v>
      </c>
      <c r="F174" s="4">
        <v>21900000</v>
      </c>
      <c r="G174" s="27" t="s">
        <v>130</v>
      </c>
      <c r="H174" s="122">
        <v>286</v>
      </c>
      <c r="I174" s="139">
        <v>30</v>
      </c>
      <c r="J174" s="3" t="s">
        <v>32</v>
      </c>
      <c r="K174" s="3"/>
      <c r="L174" s="3"/>
      <c r="M174" s="6"/>
      <c r="N174" s="3"/>
      <c r="O174" s="3"/>
      <c r="P174" s="6"/>
      <c r="Q174" s="6"/>
      <c r="R174" s="3"/>
      <c r="S174" s="108"/>
    </row>
    <row r="175" spans="1:19" x14ac:dyDescent="0.4">
      <c r="A175" s="99" t="s">
        <v>20</v>
      </c>
      <c r="B175" s="2" t="s">
        <v>30</v>
      </c>
      <c r="C175" s="35"/>
      <c r="D175" s="3" t="s">
        <v>0</v>
      </c>
      <c r="E175" s="4">
        <v>27300000</v>
      </c>
      <c r="F175" s="4"/>
      <c r="G175" s="27" t="s">
        <v>22</v>
      </c>
      <c r="H175" s="122">
        <v>150</v>
      </c>
      <c r="I175" s="139"/>
      <c r="J175" s="3" t="s">
        <v>25</v>
      </c>
      <c r="K175" s="3"/>
      <c r="L175" s="3"/>
      <c r="M175" s="6"/>
      <c r="N175" s="3"/>
      <c r="O175" s="3"/>
      <c r="P175" s="6"/>
      <c r="Q175" s="6"/>
      <c r="R175" s="3"/>
      <c r="S175" s="108"/>
    </row>
    <row r="176" spans="1:19" ht="20.25" thickBot="1" x14ac:dyDescent="0.45">
      <c r="A176" s="99" t="s">
        <v>20</v>
      </c>
      <c r="B176" s="186" t="s">
        <v>30</v>
      </c>
      <c r="C176" s="187"/>
      <c r="D176" s="188" t="s">
        <v>0</v>
      </c>
      <c r="E176" s="189"/>
      <c r="F176" s="189">
        <v>26985000</v>
      </c>
      <c r="G176" s="190" t="s">
        <v>22</v>
      </c>
      <c r="H176" s="251"/>
      <c r="I176" s="258"/>
      <c r="J176" s="188" t="s">
        <v>26</v>
      </c>
      <c r="K176" s="3"/>
      <c r="L176" s="3"/>
      <c r="M176" s="6"/>
      <c r="N176" s="3"/>
      <c r="O176" s="3"/>
      <c r="P176" s="6"/>
      <c r="Q176" s="6"/>
      <c r="R176" s="3"/>
      <c r="S176" s="108"/>
    </row>
    <row r="177" spans="1:19" ht="20.25" thickTop="1" thickBot="1" x14ac:dyDescent="0.45">
      <c r="A177" s="330" t="s">
        <v>2040</v>
      </c>
      <c r="B177" s="701">
        <v>6</v>
      </c>
      <c r="C177" s="701"/>
      <c r="D177" s="702"/>
      <c r="E177" s="705">
        <f>SUM(F171:F174,E175,F176)</f>
        <v>176183500</v>
      </c>
      <c r="F177" s="706"/>
      <c r="G177" s="381"/>
      <c r="H177" s="333">
        <f>SUM(H171:H176)</f>
        <v>1186</v>
      </c>
      <c r="I177" s="333">
        <f>SUM(I171:I176)</f>
        <v>150</v>
      </c>
      <c r="J177" s="382"/>
      <c r="K177" s="3"/>
      <c r="L177" s="3"/>
      <c r="M177" s="6"/>
      <c r="N177" s="3"/>
      <c r="O177" s="3"/>
      <c r="P177" s="6"/>
      <c r="Q177" s="6"/>
      <c r="R177" s="3"/>
      <c r="S177" s="108"/>
    </row>
    <row r="178" spans="1:19" ht="20.25" thickTop="1" x14ac:dyDescent="0.4">
      <c r="A178" s="114" t="s">
        <v>29</v>
      </c>
      <c r="B178" s="9" t="s">
        <v>1401</v>
      </c>
      <c r="C178" s="36">
        <v>40975</v>
      </c>
      <c r="D178" s="7" t="s">
        <v>31</v>
      </c>
      <c r="E178" s="10"/>
      <c r="F178" s="10">
        <v>43500000</v>
      </c>
      <c r="G178" s="28" t="s">
        <v>22</v>
      </c>
      <c r="H178" s="137">
        <v>500</v>
      </c>
      <c r="I178" s="146">
        <v>70</v>
      </c>
      <c r="J178" s="7" t="s">
        <v>1789</v>
      </c>
      <c r="K178" s="3"/>
      <c r="L178" s="3"/>
      <c r="M178" s="6"/>
      <c r="N178" s="3"/>
      <c r="O178" s="3"/>
      <c r="P178" s="6"/>
      <c r="Q178" s="6"/>
      <c r="R178" s="3"/>
      <c r="S178" s="108"/>
    </row>
    <row r="179" spans="1:19" x14ac:dyDescent="0.4">
      <c r="A179" s="99" t="s">
        <v>2121</v>
      </c>
      <c r="B179" s="2" t="s">
        <v>1401</v>
      </c>
      <c r="C179" s="35">
        <v>41267</v>
      </c>
      <c r="D179" s="3" t="s">
        <v>1790</v>
      </c>
      <c r="E179" s="4">
        <v>5150000</v>
      </c>
      <c r="F179" s="4">
        <v>3200000</v>
      </c>
      <c r="G179" s="27" t="s">
        <v>556</v>
      </c>
      <c r="H179" s="122"/>
      <c r="I179" s="139"/>
      <c r="J179" s="3" t="s">
        <v>489</v>
      </c>
      <c r="K179" s="3"/>
      <c r="L179" s="3"/>
      <c r="M179" s="6"/>
      <c r="N179" s="3"/>
      <c r="O179" s="3"/>
      <c r="P179" s="6"/>
      <c r="Q179" s="6"/>
      <c r="R179" s="3"/>
      <c r="S179" s="108"/>
    </row>
    <row r="180" spans="1:19" ht="75" x14ac:dyDescent="0.4">
      <c r="A180" s="99" t="s">
        <v>510</v>
      </c>
      <c r="B180" s="2" t="s">
        <v>1401</v>
      </c>
      <c r="C180" s="35">
        <v>41143</v>
      </c>
      <c r="D180" s="3" t="s">
        <v>0</v>
      </c>
      <c r="E180" s="4">
        <v>7597000</v>
      </c>
      <c r="F180" s="4">
        <v>3800000</v>
      </c>
      <c r="G180" s="27" t="s">
        <v>518</v>
      </c>
      <c r="H180" s="122">
        <v>33.9</v>
      </c>
      <c r="I180" s="139">
        <v>26</v>
      </c>
      <c r="J180" s="3" t="s">
        <v>496</v>
      </c>
      <c r="K180" s="6" t="s">
        <v>28</v>
      </c>
      <c r="L180" s="3"/>
      <c r="M180" s="6"/>
      <c r="N180" s="3"/>
      <c r="O180" s="3"/>
      <c r="P180" s="6"/>
      <c r="Q180" s="6"/>
      <c r="R180" s="3"/>
      <c r="S180" s="108"/>
    </row>
    <row r="181" spans="1:19" x14ac:dyDescent="0.4">
      <c r="A181" s="99" t="s">
        <v>20</v>
      </c>
      <c r="B181" s="2" t="s">
        <v>27</v>
      </c>
      <c r="C181" s="35"/>
      <c r="D181" s="3" t="s">
        <v>0</v>
      </c>
      <c r="E181" s="4"/>
      <c r="F181" s="4">
        <v>27300000</v>
      </c>
      <c r="G181" s="27" t="s">
        <v>22</v>
      </c>
      <c r="H181" s="122"/>
      <c r="I181" s="139"/>
      <c r="J181" s="3" t="s">
        <v>26</v>
      </c>
      <c r="K181" s="3"/>
      <c r="L181" s="3"/>
      <c r="M181" s="6"/>
      <c r="N181" s="3"/>
      <c r="O181" s="3"/>
      <c r="P181" s="6"/>
      <c r="Q181" s="6"/>
      <c r="R181" s="3"/>
      <c r="S181" s="108"/>
    </row>
    <row r="182" spans="1:19" ht="20.25" thickBot="1" x14ac:dyDescent="0.45">
      <c r="A182" s="185" t="s">
        <v>20</v>
      </c>
      <c r="B182" s="186" t="s">
        <v>27</v>
      </c>
      <c r="C182" s="187"/>
      <c r="D182" s="188" t="s">
        <v>0</v>
      </c>
      <c r="E182" s="189">
        <v>27780000</v>
      </c>
      <c r="F182" s="189"/>
      <c r="G182" s="190" t="s">
        <v>22</v>
      </c>
      <c r="H182" s="251">
        <v>170</v>
      </c>
      <c r="I182" s="258"/>
      <c r="J182" s="188" t="s">
        <v>25</v>
      </c>
      <c r="K182" s="3"/>
      <c r="L182" s="3"/>
      <c r="M182" s="6"/>
      <c r="N182" s="3"/>
      <c r="O182" s="3"/>
      <c r="P182" s="6"/>
      <c r="Q182" s="6"/>
      <c r="R182" s="3"/>
      <c r="S182" s="108"/>
    </row>
    <row r="183" spans="1:19" ht="20.25" thickTop="1" thickBot="1" x14ac:dyDescent="0.45">
      <c r="A183" s="330" t="s">
        <v>2040</v>
      </c>
      <c r="B183" s="701">
        <v>5</v>
      </c>
      <c r="C183" s="701"/>
      <c r="D183" s="702"/>
      <c r="E183" s="705">
        <f>SUM(F178:F181,E182)</f>
        <v>105580000</v>
      </c>
      <c r="F183" s="706"/>
      <c r="G183" s="381"/>
      <c r="H183" s="333">
        <f>SUM(H178:H182)</f>
        <v>703.9</v>
      </c>
      <c r="I183" s="333">
        <f>SUM(I178:I182)</f>
        <v>96</v>
      </c>
      <c r="J183" s="382"/>
      <c r="K183" s="3"/>
      <c r="L183" s="3"/>
      <c r="M183" s="6"/>
      <c r="N183" s="3"/>
      <c r="O183" s="3"/>
      <c r="P183" s="6"/>
      <c r="Q183" s="6"/>
      <c r="R183" s="3"/>
      <c r="S183" s="108"/>
    </row>
    <row r="184" spans="1:19" ht="20.25" thickTop="1" x14ac:dyDescent="0.4">
      <c r="A184" s="114" t="s">
        <v>510</v>
      </c>
      <c r="B184" s="9" t="s">
        <v>1460</v>
      </c>
      <c r="C184" s="36">
        <v>40770</v>
      </c>
      <c r="D184" s="7" t="s">
        <v>0</v>
      </c>
      <c r="E184" s="10">
        <v>7591000</v>
      </c>
      <c r="F184" s="10">
        <v>3300000</v>
      </c>
      <c r="G184" s="28" t="s">
        <v>1760</v>
      </c>
      <c r="H184" s="137"/>
      <c r="I184" s="146"/>
      <c r="J184" s="7" t="s">
        <v>504</v>
      </c>
      <c r="K184" s="3"/>
      <c r="L184" s="3"/>
      <c r="M184" s="6"/>
      <c r="N184" s="3"/>
      <c r="O184" s="3"/>
      <c r="P184" s="6"/>
      <c r="Q184" s="6"/>
      <c r="R184" s="3"/>
      <c r="S184" s="108"/>
    </row>
    <row r="185" spans="1:19" x14ac:dyDescent="0.4">
      <c r="A185" s="99" t="s">
        <v>29</v>
      </c>
      <c r="B185" s="2" t="s">
        <v>1460</v>
      </c>
      <c r="C185" s="35">
        <v>40602</v>
      </c>
      <c r="D185" s="3" t="s">
        <v>578</v>
      </c>
      <c r="E185" s="4"/>
      <c r="F185" s="4">
        <v>50000000</v>
      </c>
      <c r="G185" s="27" t="s">
        <v>22</v>
      </c>
      <c r="H185" s="122"/>
      <c r="I185" s="139"/>
      <c r="J185" s="3" t="s">
        <v>1789</v>
      </c>
      <c r="K185" s="3"/>
      <c r="L185" s="3"/>
      <c r="M185" s="6"/>
      <c r="N185" s="3"/>
      <c r="O185" s="3"/>
      <c r="P185" s="6"/>
      <c r="Q185" s="6"/>
      <c r="R185" s="6"/>
      <c r="S185" s="108"/>
    </row>
    <row r="186" spans="1:19" x14ac:dyDescent="0.4">
      <c r="A186" s="99" t="s">
        <v>20</v>
      </c>
      <c r="B186" s="2" t="s">
        <v>24</v>
      </c>
      <c r="C186" s="35"/>
      <c r="D186" s="3" t="s">
        <v>0</v>
      </c>
      <c r="E186" s="4">
        <v>27540000</v>
      </c>
      <c r="F186" s="4"/>
      <c r="G186" s="27" t="s">
        <v>22</v>
      </c>
      <c r="H186" s="122">
        <v>163</v>
      </c>
      <c r="I186" s="139"/>
      <c r="J186" s="3" t="s">
        <v>25</v>
      </c>
      <c r="K186" s="3"/>
      <c r="L186" s="3"/>
      <c r="M186" s="6"/>
      <c r="N186" s="3"/>
      <c r="O186" s="3"/>
      <c r="P186" s="6"/>
      <c r="Q186" s="6"/>
      <c r="R186" s="3"/>
      <c r="S186" s="108"/>
    </row>
    <row r="187" spans="1:19" ht="20.25" thickBot="1" x14ac:dyDescent="0.45">
      <c r="A187" s="99" t="s">
        <v>20</v>
      </c>
      <c r="B187" s="186" t="s">
        <v>24</v>
      </c>
      <c r="C187" s="187"/>
      <c r="D187" s="188" t="s">
        <v>0</v>
      </c>
      <c r="E187" s="189"/>
      <c r="F187" s="189">
        <v>27300000</v>
      </c>
      <c r="G187" s="190" t="s">
        <v>22</v>
      </c>
      <c r="H187" s="251"/>
      <c r="I187" s="258"/>
      <c r="J187" s="188" t="s">
        <v>26</v>
      </c>
      <c r="K187" s="129"/>
      <c r="L187" s="129"/>
      <c r="M187" s="168"/>
      <c r="N187" s="129"/>
      <c r="O187" s="129"/>
      <c r="P187" s="168"/>
      <c r="Q187" s="168"/>
      <c r="R187" s="129"/>
      <c r="S187" s="172"/>
    </row>
    <row r="188" spans="1:19" ht="20.25" thickTop="1" thickBot="1" x14ac:dyDescent="0.45">
      <c r="A188" s="330" t="s">
        <v>2040</v>
      </c>
      <c r="B188" s="701">
        <v>4</v>
      </c>
      <c r="C188" s="701"/>
      <c r="D188" s="702"/>
      <c r="E188" s="705">
        <f>SUM(F184:F185,E186,F187)</f>
        <v>108140000</v>
      </c>
      <c r="F188" s="706"/>
      <c r="G188" s="381"/>
      <c r="H188" s="333">
        <f>SUM(H184:H187)</f>
        <v>163</v>
      </c>
      <c r="I188" s="333">
        <f>SUM(I184:I187)</f>
        <v>0</v>
      </c>
      <c r="J188" s="382"/>
      <c r="K188" s="129"/>
      <c r="L188" s="129"/>
      <c r="M188" s="168"/>
      <c r="N188" s="129"/>
      <c r="O188" s="129"/>
      <c r="P188" s="168"/>
      <c r="Q188" s="168"/>
      <c r="R188" s="129"/>
      <c r="S188" s="172"/>
    </row>
    <row r="189" spans="1:19" ht="21" thickTop="1" thickBot="1" x14ac:dyDescent="0.45">
      <c r="A189" s="198" t="s">
        <v>20</v>
      </c>
      <c r="B189" s="199" t="s">
        <v>21</v>
      </c>
      <c r="C189" s="200"/>
      <c r="D189" s="201" t="s">
        <v>0</v>
      </c>
      <c r="E189" s="202">
        <v>30830000</v>
      </c>
      <c r="F189" s="202"/>
      <c r="G189" s="203" t="s">
        <v>22</v>
      </c>
      <c r="H189" s="252">
        <v>190</v>
      </c>
      <c r="I189" s="261"/>
      <c r="J189" s="201" t="s">
        <v>23</v>
      </c>
      <c r="K189" s="102"/>
      <c r="L189" s="102"/>
      <c r="M189" s="103"/>
      <c r="N189" s="102"/>
      <c r="O189" s="102"/>
      <c r="P189" s="103"/>
      <c r="Q189" s="103"/>
      <c r="R189" s="102"/>
      <c r="S189" s="109"/>
    </row>
    <row r="190" spans="1:19" ht="20.25" thickTop="1" thickBot="1" x14ac:dyDescent="0.45">
      <c r="A190" s="328" t="s">
        <v>2040</v>
      </c>
      <c r="B190" s="695">
        <v>1</v>
      </c>
      <c r="C190" s="695"/>
      <c r="D190" s="696"/>
      <c r="E190" s="752">
        <f>SUM(E189)</f>
        <v>30830000</v>
      </c>
      <c r="F190" s="753"/>
      <c r="G190" s="405"/>
      <c r="H190" s="335">
        <f>SUM(H189)</f>
        <v>190</v>
      </c>
      <c r="I190" s="335">
        <f>SUM(I189)</f>
        <v>0</v>
      </c>
      <c r="J190" s="385"/>
    </row>
  </sheetData>
  <autoFilter ref="A1:S189" xr:uid="{00000000-0009-0000-0000-00000B000000}">
    <sortState xmlns:xlrd2="http://schemas.microsoft.com/office/spreadsheetml/2017/richdata2" ref="A22:S146">
      <sortCondition descending="1" ref="B1:B101"/>
    </sortState>
  </autoFilter>
  <mergeCells count="39">
    <mergeCell ref="A21:C21"/>
    <mergeCell ref="E190:F190"/>
    <mergeCell ref="E177:F177"/>
    <mergeCell ref="E183:F183"/>
    <mergeCell ref="E188:F188"/>
    <mergeCell ref="B190:D190"/>
    <mergeCell ref="B188:D188"/>
    <mergeCell ref="B183:D183"/>
    <mergeCell ref="B177:D177"/>
    <mergeCell ref="E148:F148"/>
    <mergeCell ref="E160:F160"/>
    <mergeCell ref="E170:F170"/>
    <mergeCell ref="B170:D170"/>
    <mergeCell ref="B160:D160"/>
    <mergeCell ref="B148:D148"/>
    <mergeCell ref="E106:F106"/>
    <mergeCell ref="E122:F122"/>
    <mergeCell ref="E133:F133"/>
    <mergeCell ref="B133:D133"/>
    <mergeCell ref="B122:D122"/>
    <mergeCell ref="B106:D106"/>
    <mergeCell ref="E36:F36"/>
    <mergeCell ref="E64:F64"/>
    <mergeCell ref="E84:F84"/>
    <mergeCell ref="B84:D84"/>
    <mergeCell ref="B64:D64"/>
    <mergeCell ref="B36:D36"/>
    <mergeCell ref="Q1:S1"/>
    <mergeCell ref="A1:A2"/>
    <mergeCell ref="B1:B2"/>
    <mergeCell ref="C1:C2"/>
    <mergeCell ref="D1:D2"/>
    <mergeCell ref="E1:E2"/>
    <mergeCell ref="F1:F2"/>
    <mergeCell ref="G1:G2"/>
    <mergeCell ref="H1:I1"/>
    <mergeCell ref="J1:J2"/>
    <mergeCell ref="K1:K2"/>
    <mergeCell ref="L1:P1"/>
  </mergeCells>
  <phoneticPr fontId="1"/>
  <pageMargins left="0.7" right="0.7" top="0.75" bottom="0.75" header="0.3" footer="0.3"/>
  <pageSetup paperSize="8" scale="10" orientation="landscape" r:id="rId1"/>
  <rowBreaks count="1" manualBreakCount="1">
    <brk id="7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5DDD3-16EF-4880-9E0A-445DAC572C2B}">
  <sheetPr>
    <pageSetUpPr fitToPage="1"/>
  </sheetPr>
  <dimension ref="A1:S140"/>
  <sheetViews>
    <sheetView view="pageBreakPreview" zoomScale="80" zoomScaleNormal="80" zoomScaleSheetLayoutView="80" workbookViewId="0">
      <pane ySplit="2" topLeftCell="A3" activePane="bottomLeft" state="frozen"/>
      <selection activeCell="H96" sqref="H96"/>
      <selection pane="bottomLeft" activeCell="D4" sqref="D4"/>
    </sheetView>
  </sheetViews>
  <sheetFormatPr defaultColWidth="8.625" defaultRowHeight="19.5" x14ac:dyDescent="0.4"/>
  <cols>
    <col min="1" max="1" width="16.75" style="19" bestFit="1" customWidth="1"/>
    <col min="2" max="2" width="8.625" style="20"/>
    <col min="3" max="3" width="15.375" style="34" customWidth="1"/>
    <col min="4" max="4" width="70.25" style="1" bestFit="1" customWidth="1"/>
    <col min="5" max="5" width="14.125" style="21" customWidth="1"/>
    <col min="6" max="6" width="18.875" style="21" customWidth="1"/>
    <col min="7" max="7" width="37.875" style="31" bestFit="1" customWidth="1"/>
    <col min="8" max="8" width="12.625" style="159" customWidth="1"/>
    <col min="9" max="9" width="12.625" style="150" customWidth="1"/>
    <col min="10" max="10" width="18.5" style="1" customWidth="1"/>
    <col min="11" max="11" width="16.25" style="1" customWidth="1"/>
    <col min="12" max="12" width="19.125" style="1" customWidth="1"/>
    <col min="13" max="13" width="28.25" style="17" customWidth="1"/>
    <col min="14" max="14" width="11" style="1" customWidth="1"/>
    <col min="15" max="15" width="13" style="1" customWidth="1"/>
    <col min="16" max="16" width="21.375" style="1" customWidth="1"/>
    <col min="17" max="17" width="78.75" style="1" customWidth="1"/>
    <col min="18" max="18" width="27.625" style="1" customWidth="1"/>
    <col min="19" max="19" width="20.375" style="1" customWidth="1"/>
    <col min="20" max="16384" width="8.625" style="1"/>
  </cols>
  <sheetData>
    <row r="1" spans="1:19" ht="31.5" customHeight="1" x14ac:dyDescent="0.4">
      <c r="A1" s="680" t="s">
        <v>1</v>
      </c>
      <c r="B1" s="682" t="s">
        <v>2</v>
      </c>
      <c r="C1" s="684" t="s">
        <v>3</v>
      </c>
      <c r="D1" s="686" t="s">
        <v>4</v>
      </c>
      <c r="E1" s="688" t="s">
        <v>5</v>
      </c>
      <c r="F1" s="688" t="s">
        <v>6</v>
      </c>
      <c r="G1" s="690" t="s">
        <v>7</v>
      </c>
      <c r="H1" s="692" t="s">
        <v>8</v>
      </c>
      <c r="I1" s="693"/>
      <c r="J1" s="686" t="s">
        <v>9</v>
      </c>
      <c r="K1" s="678" t="s">
        <v>10</v>
      </c>
      <c r="L1" s="678" t="s">
        <v>11</v>
      </c>
      <c r="M1" s="678"/>
      <c r="N1" s="678"/>
      <c r="O1" s="678"/>
      <c r="P1" s="678"/>
      <c r="Q1" s="678" t="s">
        <v>12</v>
      </c>
      <c r="R1" s="678"/>
      <c r="S1" s="679"/>
    </row>
    <row r="2" spans="1:19" ht="24.95" customHeight="1" thickBot="1" x14ac:dyDescent="0.45">
      <c r="A2" s="681"/>
      <c r="B2" s="683"/>
      <c r="C2" s="685"/>
      <c r="D2" s="687"/>
      <c r="E2" s="689"/>
      <c r="F2" s="689"/>
      <c r="G2" s="691"/>
      <c r="H2" s="124" t="s">
        <v>1435</v>
      </c>
      <c r="I2" s="125" t="s">
        <v>1384</v>
      </c>
      <c r="J2" s="687"/>
      <c r="K2" s="694"/>
      <c r="L2" s="25" t="s">
        <v>13</v>
      </c>
      <c r="M2" s="26" t="s">
        <v>14</v>
      </c>
      <c r="N2" s="25" t="s">
        <v>15</v>
      </c>
      <c r="O2" s="25" t="s">
        <v>16</v>
      </c>
      <c r="P2" s="25" t="s">
        <v>17</v>
      </c>
      <c r="Q2" s="25" t="s">
        <v>18</v>
      </c>
      <c r="R2" s="25" t="s">
        <v>19</v>
      </c>
      <c r="S2" s="94" t="s">
        <v>17</v>
      </c>
    </row>
    <row r="3" spans="1:19" ht="24.95" customHeight="1" thickTop="1" x14ac:dyDescent="0.4">
      <c r="A3" s="95" t="s">
        <v>2347</v>
      </c>
      <c r="B3" s="43" t="s">
        <v>1379</v>
      </c>
      <c r="C3" s="194">
        <v>45198</v>
      </c>
      <c r="D3" s="450" t="s">
        <v>2346</v>
      </c>
      <c r="E3" s="536">
        <v>5120000</v>
      </c>
      <c r="F3" s="536">
        <v>3980000</v>
      </c>
      <c r="G3" s="554" t="s">
        <v>2358</v>
      </c>
      <c r="H3" s="533"/>
      <c r="I3" s="175">
        <v>14</v>
      </c>
      <c r="J3" s="450" t="s">
        <v>489</v>
      </c>
      <c r="K3" s="357"/>
      <c r="L3" s="153"/>
      <c r="M3" s="160"/>
      <c r="N3" s="153"/>
      <c r="O3" s="153"/>
      <c r="P3" s="153"/>
      <c r="Q3" s="153"/>
      <c r="R3" s="153"/>
      <c r="S3" s="161"/>
    </row>
    <row r="4" spans="1:19" ht="24.95" customHeight="1" x14ac:dyDescent="0.4">
      <c r="A4" s="192" t="s">
        <v>1848</v>
      </c>
      <c r="B4" s="193" t="s">
        <v>1379</v>
      </c>
      <c r="C4" s="35">
        <v>45185</v>
      </c>
      <c r="D4" s="355" t="s">
        <v>2329</v>
      </c>
      <c r="E4" s="15">
        <v>32910000</v>
      </c>
      <c r="F4" s="15">
        <v>23500000</v>
      </c>
      <c r="G4" s="29" t="s">
        <v>2222</v>
      </c>
      <c r="H4" s="525">
        <v>181.2</v>
      </c>
      <c r="I4" s="152">
        <v>26</v>
      </c>
      <c r="J4" s="513" t="s">
        <v>547</v>
      </c>
      <c r="K4" s="357"/>
      <c r="L4" s="153"/>
      <c r="M4" s="160"/>
      <c r="N4" s="153"/>
      <c r="O4" s="153"/>
      <c r="P4" s="153"/>
      <c r="Q4" s="153"/>
      <c r="R4" s="153"/>
      <c r="S4" s="161"/>
    </row>
    <row r="5" spans="1:19" ht="64.5" customHeight="1" x14ac:dyDescent="0.4">
      <c r="A5" s="99" t="s">
        <v>937</v>
      </c>
      <c r="B5" s="265" t="s">
        <v>1379</v>
      </c>
      <c r="C5" s="194">
        <v>45160</v>
      </c>
      <c r="D5" s="153" t="s">
        <v>2315</v>
      </c>
      <c r="E5" s="4">
        <v>20639000</v>
      </c>
      <c r="F5" s="10">
        <v>15855000</v>
      </c>
      <c r="G5" s="131" t="s">
        <v>2338</v>
      </c>
      <c r="H5" s="135">
        <v>103.6</v>
      </c>
      <c r="I5" s="137"/>
      <c r="J5" s="521" t="s">
        <v>49</v>
      </c>
      <c r="K5" s="3"/>
      <c r="L5" s="3"/>
      <c r="M5" s="6"/>
      <c r="N5" s="3"/>
      <c r="O5" s="3"/>
      <c r="P5" s="3"/>
      <c r="Q5" s="3"/>
      <c r="R5" s="3"/>
      <c r="S5" s="100"/>
    </row>
    <row r="6" spans="1:19" ht="24.95" customHeight="1" x14ac:dyDescent="0.4">
      <c r="A6" s="503" t="s">
        <v>2295</v>
      </c>
      <c r="B6" s="504" t="s">
        <v>1379</v>
      </c>
      <c r="C6" s="505">
        <v>45142</v>
      </c>
      <c r="D6" s="506" t="s">
        <v>2296</v>
      </c>
      <c r="E6" s="502"/>
      <c r="F6" s="484">
        <v>8652444</v>
      </c>
      <c r="G6" s="501" t="s">
        <v>556</v>
      </c>
      <c r="H6" s="486">
        <v>35.200000000000003</v>
      </c>
      <c r="I6" s="487">
        <v>30</v>
      </c>
      <c r="J6" s="506" t="s">
        <v>1836</v>
      </c>
      <c r="K6" s="357"/>
      <c r="L6" s="153"/>
      <c r="M6" s="160"/>
      <c r="N6" s="153"/>
      <c r="O6" s="153"/>
      <c r="P6" s="153"/>
      <c r="Q6" s="153"/>
      <c r="R6" s="153"/>
      <c r="S6" s="161"/>
    </row>
    <row r="7" spans="1:19" ht="56.25" x14ac:dyDescent="0.4">
      <c r="A7" s="114" t="s">
        <v>2185</v>
      </c>
      <c r="B7" s="9" t="s">
        <v>1379</v>
      </c>
      <c r="C7" s="36">
        <v>45082</v>
      </c>
      <c r="D7" s="355" t="s">
        <v>2186</v>
      </c>
      <c r="E7" s="260">
        <v>144000000</v>
      </c>
      <c r="F7" s="260">
        <v>165420000</v>
      </c>
      <c r="G7" s="37" t="s">
        <v>563</v>
      </c>
      <c r="H7" s="151">
        <v>780</v>
      </c>
      <c r="I7" s="152"/>
      <c r="J7" s="418" t="s">
        <v>1003</v>
      </c>
      <c r="K7" s="357"/>
      <c r="L7" s="153"/>
      <c r="M7" s="160"/>
      <c r="N7" s="153"/>
      <c r="O7" s="153"/>
      <c r="P7" s="153"/>
      <c r="Q7" s="153"/>
      <c r="R7" s="153"/>
      <c r="S7" s="161"/>
    </row>
    <row r="8" spans="1:19" ht="62.25" customHeight="1" thickBot="1" x14ac:dyDescent="0.45">
      <c r="A8" s="307" t="s">
        <v>2165</v>
      </c>
      <c r="B8" s="298" t="s">
        <v>2166</v>
      </c>
      <c r="C8" s="300">
        <v>45076</v>
      </c>
      <c r="D8" s="301" t="s">
        <v>2167</v>
      </c>
      <c r="E8" s="302">
        <v>43680000</v>
      </c>
      <c r="F8" s="302">
        <v>26700000</v>
      </c>
      <c r="G8" s="446" t="s">
        <v>2223</v>
      </c>
      <c r="H8" s="447">
        <v>14</v>
      </c>
      <c r="I8" s="448"/>
      <c r="J8" s="301" t="s">
        <v>1356</v>
      </c>
      <c r="K8" s="3"/>
      <c r="L8" s="3"/>
      <c r="M8" s="6"/>
      <c r="N8" s="3"/>
      <c r="O8" s="3"/>
      <c r="P8" s="3"/>
      <c r="Q8" s="3"/>
      <c r="R8" s="3"/>
      <c r="S8" s="100"/>
    </row>
    <row r="9" spans="1:19" ht="62.25" customHeight="1" thickTop="1" thickBot="1" x14ac:dyDescent="0.45">
      <c r="A9" s="330" t="s">
        <v>2040</v>
      </c>
      <c r="B9" s="701"/>
      <c r="C9" s="701"/>
      <c r="D9" s="702"/>
      <c r="E9" s="721"/>
      <c r="F9" s="722"/>
      <c r="G9" s="393"/>
      <c r="H9" s="332">
        <f>SUM(H5:H8)</f>
        <v>932.8</v>
      </c>
      <c r="I9" s="332">
        <f>SUM(I5:I8)</f>
        <v>30</v>
      </c>
      <c r="J9" s="382"/>
      <c r="K9" s="3"/>
      <c r="L9" s="3"/>
      <c r="M9" s="6"/>
      <c r="N9" s="3"/>
      <c r="O9" s="3"/>
      <c r="P9" s="3"/>
      <c r="Q9" s="3"/>
      <c r="R9" s="3"/>
      <c r="S9" s="100"/>
    </row>
    <row r="10" spans="1:19" ht="71.25" customHeight="1" thickTop="1" x14ac:dyDescent="0.4">
      <c r="A10" s="95" t="s">
        <v>934</v>
      </c>
      <c r="B10" s="43" t="s">
        <v>478</v>
      </c>
      <c r="C10" s="82">
        <v>44813</v>
      </c>
      <c r="D10" s="83" t="s">
        <v>936</v>
      </c>
      <c r="E10" s="84">
        <v>31081000</v>
      </c>
      <c r="F10" s="84">
        <v>25000000</v>
      </c>
      <c r="G10" s="85" t="s">
        <v>556</v>
      </c>
      <c r="H10" s="141">
        <v>157.4</v>
      </c>
      <c r="I10" s="144">
        <v>43</v>
      </c>
      <c r="J10" s="86" t="s">
        <v>547</v>
      </c>
      <c r="K10" s="83"/>
      <c r="L10" s="83"/>
      <c r="M10" s="87"/>
      <c r="N10" s="83"/>
      <c r="O10" s="83"/>
      <c r="P10" s="83"/>
      <c r="Q10" s="83"/>
      <c r="R10" s="83"/>
      <c r="S10" s="98"/>
    </row>
    <row r="11" spans="1:19" ht="64.5" customHeight="1" x14ac:dyDescent="0.4">
      <c r="A11" s="99" t="s">
        <v>937</v>
      </c>
      <c r="B11" s="13" t="s">
        <v>478</v>
      </c>
      <c r="C11" s="35">
        <v>44799</v>
      </c>
      <c r="D11" s="3" t="s">
        <v>938</v>
      </c>
      <c r="E11" s="4"/>
      <c r="F11" s="4">
        <v>13893000</v>
      </c>
      <c r="G11" s="37" t="s">
        <v>556</v>
      </c>
      <c r="H11" s="135">
        <v>97.7</v>
      </c>
      <c r="I11" s="122"/>
      <c r="J11" s="90" t="s">
        <v>49</v>
      </c>
      <c r="K11" s="3"/>
      <c r="L11" s="3"/>
      <c r="M11" s="6"/>
      <c r="N11" s="3"/>
      <c r="O11" s="3"/>
      <c r="P11" s="3"/>
      <c r="Q11" s="3"/>
      <c r="R11" s="3"/>
      <c r="S11" s="100"/>
    </row>
    <row r="12" spans="1:19" ht="53.25" customHeight="1" x14ac:dyDescent="0.4">
      <c r="A12" s="99" t="s">
        <v>939</v>
      </c>
      <c r="B12" s="13" t="s">
        <v>478</v>
      </c>
      <c r="C12" s="35">
        <v>44776</v>
      </c>
      <c r="D12" s="3" t="s">
        <v>940</v>
      </c>
      <c r="E12" s="4">
        <v>10400000</v>
      </c>
      <c r="F12" s="4">
        <v>8303500</v>
      </c>
      <c r="G12" s="37" t="s">
        <v>521</v>
      </c>
      <c r="H12" s="135">
        <v>40</v>
      </c>
      <c r="I12" s="139">
        <v>20</v>
      </c>
      <c r="J12" s="3" t="s">
        <v>32</v>
      </c>
      <c r="K12" s="3"/>
      <c r="L12" s="3"/>
      <c r="M12" s="6"/>
      <c r="N12" s="3"/>
      <c r="O12" s="3"/>
      <c r="P12" s="3"/>
      <c r="Q12" s="3"/>
      <c r="R12" s="3"/>
      <c r="S12" s="100"/>
    </row>
    <row r="13" spans="1:19" ht="62.25" customHeight="1" x14ac:dyDescent="0.4">
      <c r="A13" s="99" t="s">
        <v>941</v>
      </c>
      <c r="B13" s="13" t="s">
        <v>935</v>
      </c>
      <c r="C13" s="35">
        <v>44719</v>
      </c>
      <c r="D13" s="3" t="s">
        <v>31</v>
      </c>
      <c r="E13" s="4">
        <v>29881500</v>
      </c>
      <c r="F13" s="4">
        <v>28600000</v>
      </c>
      <c r="G13" s="37" t="s">
        <v>556</v>
      </c>
      <c r="H13" s="135">
        <v>188.6</v>
      </c>
      <c r="I13" s="139"/>
      <c r="J13" s="6" t="s">
        <v>1003</v>
      </c>
      <c r="K13" s="3"/>
      <c r="L13" s="3"/>
      <c r="M13" s="6"/>
      <c r="N13" s="3"/>
      <c r="O13" s="3"/>
      <c r="P13" s="3"/>
      <c r="Q13" s="3"/>
      <c r="R13" s="3"/>
      <c r="S13" s="100"/>
    </row>
    <row r="14" spans="1:19" ht="62.25" customHeight="1" thickBot="1" x14ac:dyDescent="0.45">
      <c r="A14" s="185" t="s">
        <v>1057</v>
      </c>
      <c r="B14" s="262" t="s">
        <v>935</v>
      </c>
      <c r="C14" s="187">
        <v>44532</v>
      </c>
      <c r="D14" s="188" t="s">
        <v>1058</v>
      </c>
      <c r="E14" s="189">
        <v>232780000</v>
      </c>
      <c r="F14" s="189">
        <v>228000000</v>
      </c>
      <c r="G14" s="246" t="s">
        <v>556</v>
      </c>
      <c r="H14" s="247">
        <v>1150</v>
      </c>
      <c r="I14" s="258"/>
      <c r="J14" s="253" t="s">
        <v>1003</v>
      </c>
      <c r="K14" s="3"/>
      <c r="L14" s="3"/>
      <c r="M14" s="6"/>
      <c r="N14" s="3"/>
      <c r="O14" s="3"/>
      <c r="P14" s="3"/>
      <c r="Q14" s="3"/>
      <c r="R14" s="3"/>
      <c r="S14" s="100"/>
    </row>
    <row r="15" spans="1:19" ht="62.25" customHeight="1" thickTop="1" thickBot="1" x14ac:dyDescent="0.45">
      <c r="A15" s="330" t="s">
        <v>2040</v>
      </c>
      <c r="B15" s="701">
        <v>5</v>
      </c>
      <c r="C15" s="701"/>
      <c r="D15" s="702"/>
      <c r="E15" s="721">
        <f>SUM(F10:F14)</f>
        <v>303796500</v>
      </c>
      <c r="F15" s="722"/>
      <c r="G15" s="393"/>
      <c r="H15" s="332">
        <f>SUM(H10:H14)</f>
        <v>1633.7</v>
      </c>
      <c r="I15" s="332">
        <f>SUM(I10:I14)</f>
        <v>63</v>
      </c>
      <c r="J15" s="382"/>
      <c r="K15" s="3"/>
      <c r="L15" s="3"/>
      <c r="M15" s="6"/>
      <c r="N15" s="3"/>
      <c r="O15" s="3"/>
      <c r="P15" s="3"/>
      <c r="Q15" s="3"/>
      <c r="R15" s="3"/>
      <c r="S15" s="100"/>
    </row>
    <row r="16" spans="1:19" ht="53.25" customHeight="1" thickTop="1" x14ac:dyDescent="0.4">
      <c r="A16" s="114" t="s">
        <v>1059</v>
      </c>
      <c r="B16" s="42" t="s">
        <v>966</v>
      </c>
      <c r="C16" s="36">
        <v>44522</v>
      </c>
      <c r="D16" s="7" t="s">
        <v>1060</v>
      </c>
      <c r="E16" s="10">
        <v>9940700</v>
      </c>
      <c r="F16" s="10">
        <v>4345000</v>
      </c>
      <c r="G16" s="38" t="s">
        <v>556</v>
      </c>
      <c r="H16" s="138">
        <v>41</v>
      </c>
      <c r="I16" s="146"/>
      <c r="J16" s="7" t="s">
        <v>32</v>
      </c>
      <c r="K16" s="3"/>
      <c r="L16" s="3"/>
      <c r="M16" s="6"/>
      <c r="N16" s="3"/>
      <c r="O16" s="3"/>
      <c r="P16" s="3"/>
      <c r="Q16" s="3"/>
      <c r="R16" s="3"/>
      <c r="S16" s="100"/>
    </row>
    <row r="17" spans="1:19" ht="53.25" customHeight="1" x14ac:dyDescent="0.4">
      <c r="A17" s="99" t="s">
        <v>934</v>
      </c>
      <c r="B17" s="13" t="s">
        <v>966</v>
      </c>
      <c r="C17" s="35">
        <v>44502</v>
      </c>
      <c r="D17" s="6" t="s">
        <v>1061</v>
      </c>
      <c r="E17" s="4">
        <v>32710000</v>
      </c>
      <c r="F17" s="4">
        <v>24500000</v>
      </c>
      <c r="G17" s="37" t="s">
        <v>556</v>
      </c>
      <c r="H17" s="135">
        <v>169.2</v>
      </c>
      <c r="I17" s="139">
        <v>45</v>
      </c>
      <c r="J17" s="3" t="s">
        <v>32</v>
      </c>
      <c r="K17" s="3"/>
      <c r="L17" s="3"/>
      <c r="M17" s="6"/>
      <c r="N17" s="3"/>
      <c r="O17" s="3"/>
      <c r="P17" s="3"/>
      <c r="Q17" s="3"/>
      <c r="R17" s="3"/>
      <c r="S17" s="100"/>
    </row>
    <row r="18" spans="1:19" ht="53.25" customHeight="1" x14ac:dyDescent="0.4">
      <c r="A18" s="99" t="s">
        <v>939</v>
      </c>
      <c r="B18" s="13" t="s">
        <v>966</v>
      </c>
      <c r="C18" s="35">
        <v>44475</v>
      </c>
      <c r="D18" s="3" t="s">
        <v>502</v>
      </c>
      <c r="E18" s="4"/>
      <c r="F18" s="4">
        <v>5397815</v>
      </c>
      <c r="G18" s="37" t="s">
        <v>521</v>
      </c>
      <c r="H18" s="135">
        <v>21.3</v>
      </c>
      <c r="I18" s="139">
        <v>16</v>
      </c>
      <c r="J18" s="3" t="s">
        <v>32</v>
      </c>
      <c r="K18" s="3"/>
      <c r="L18" s="3"/>
      <c r="M18" s="6"/>
      <c r="N18" s="3"/>
      <c r="O18" s="3"/>
      <c r="P18" s="3"/>
      <c r="Q18" s="3"/>
      <c r="R18" s="3"/>
      <c r="S18" s="100"/>
    </row>
    <row r="19" spans="1:19" ht="53.25" customHeight="1" x14ac:dyDescent="0.4">
      <c r="A19" s="99" t="s">
        <v>939</v>
      </c>
      <c r="B19" s="13" t="s">
        <v>966</v>
      </c>
      <c r="C19" s="35">
        <v>44411</v>
      </c>
      <c r="D19" s="3" t="s">
        <v>502</v>
      </c>
      <c r="E19" s="4">
        <v>8490000</v>
      </c>
      <c r="F19" s="4">
        <v>8217000</v>
      </c>
      <c r="G19" s="37" t="s">
        <v>521</v>
      </c>
      <c r="H19" s="135">
        <v>31.1</v>
      </c>
      <c r="I19" s="139">
        <v>20</v>
      </c>
      <c r="J19" s="3" t="s">
        <v>32</v>
      </c>
      <c r="K19" s="3"/>
      <c r="L19" s="3"/>
      <c r="M19" s="6"/>
      <c r="N19" s="3"/>
      <c r="O19" s="3"/>
      <c r="P19" s="3"/>
      <c r="Q19" s="3"/>
      <c r="R19" s="3"/>
      <c r="S19" s="100"/>
    </row>
    <row r="20" spans="1:19" ht="102" customHeight="1" x14ac:dyDescent="0.4">
      <c r="A20" s="99" t="s">
        <v>1062</v>
      </c>
      <c r="B20" s="2" t="s">
        <v>966</v>
      </c>
      <c r="C20" s="35">
        <v>45140</v>
      </c>
      <c r="D20" s="3" t="s">
        <v>31</v>
      </c>
      <c r="E20" s="4">
        <v>2490000</v>
      </c>
      <c r="F20" s="4">
        <v>2240000</v>
      </c>
      <c r="G20" s="37" t="s">
        <v>1063</v>
      </c>
      <c r="H20" s="135">
        <v>3.6</v>
      </c>
      <c r="I20" s="139">
        <v>1</v>
      </c>
      <c r="J20" s="3" t="s">
        <v>49</v>
      </c>
      <c r="K20" s="3"/>
      <c r="L20" s="3"/>
      <c r="M20" s="6"/>
      <c r="N20" s="3"/>
      <c r="O20" s="3"/>
      <c r="P20" s="3"/>
      <c r="Q20" s="3"/>
      <c r="R20" s="3"/>
      <c r="S20" s="100"/>
    </row>
    <row r="21" spans="1:19" ht="114.75" customHeight="1" thickBot="1" x14ac:dyDescent="0.45">
      <c r="A21" s="185" t="s">
        <v>1057</v>
      </c>
      <c r="B21" s="186" t="s">
        <v>966</v>
      </c>
      <c r="C21" s="187">
        <v>44316</v>
      </c>
      <c r="D21" s="188" t="s">
        <v>1064</v>
      </c>
      <c r="E21" s="189">
        <v>159360000</v>
      </c>
      <c r="F21" s="189">
        <v>157000000</v>
      </c>
      <c r="G21" s="246" t="s">
        <v>556</v>
      </c>
      <c r="H21" s="247">
        <v>800</v>
      </c>
      <c r="I21" s="258"/>
      <c r="J21" s="188" t="s">
        <v>191</v>
      </c>
      <c r="K21" s="3"/>
      <c r="L21" s="3"/>
      <c r="M21" s="6"/>
      <c r="N21" s="3"/>
      <c r="O21" s="3"/>
      <c r="P21" s="3"/>
      <c r="Q21" s="3"/>
      <c r="R21" s="3"/>
      <c r="S21" s="100"/>
    </row>
    <row r="22" spans="1:19" ht="48" customHeight="1" thickTop="1" thickBot="1" x14ac:dyDescent="0.45">
      <c r="A22" s="330" t="s">
        <v>2040</v>
      </c>
      <c r="B22" s="701">
        <v>6</v>
      </c>
      <c r="C22" s="701"/>
      <c r="D22" s="702"/>
      <c r="E22" s="721">
        <f>SUM(F16:F21)</f>
        <v>201699815</v>
      </c>
      <c r="F22" s="722"/>
      <c r="G22" s="393"/>
      <c r="H22" s="332">
        <f>SUM(H16:H21)</f>
        <v>1066.2</v>
      </c>
      <c r="I22" s="332">
        <f>SUM(I16:I21)</f>
        <v>82</v>
      </c>
      <c r="J22" s="382"/>
      <c r="K22" s="3"/>
      <c r="L22" s="3"/>
      <c r="M22" s="6"/>
      <c r="N22" s="3"/>
      <c r="O22" s="3"/>
      <c r="P22" s="3"/>
      <c r="Q22" s="3"/>
      <c r="R22" s="3"/>
      <c r="S22" s="100"/>
    </row>
    <row r="23" spans="1:19" ht="53.25" customHeight="1" thickTop="1" x14ac:dyDescent="0.4">
      <c r="A23" s="114" t="s">
        <v>934</v>
      </c>
      <c r="B23" s="9" t="s">
        <v>980</v>
      </c>
      <c r="C23" s="36">
        <v>45255</v>
      </c>
      <c r="D23" s="8" t="s">
        <v>1065</v>
      </c>
      <c r="E23" s="10">
        <v>31762000</v>
      </c>
      <c r="F23" s="10">
        <v>27000000</v>
      </c>
      <c r="G23" s="38" t="s">
        <v>556</v>
      </c>
      <c r="H23" s="138">
        <v>164.9</v>
      </c>
      <c r="I23" s="146">
        <v>40</v>
      </c>
      <c r="J23" s="7" t="s">
        <v>32</v>
      </c>
      <c r="K23" s="3"/>
      <c r="L23" s="3"/>
      <c r="M23" s="6"/>
      <c r="N23" s="3"/>
      <c r="O23" s="3"/>
      <c r="P23" s="3"/>
      <c r="Q23" s="3"/>
      <c r="R23" s="3"/>
      <c r="S23" s="100"/>
    </row>
    <row r="24" spans="1:19" ht="53.25" customHeight="1" x14ac:dyDescent="0.4">
      <c r="A24" s="99" t="s">
        <v>1062</v>
      </c>
      <c r="B24" s="2" t="s">
        <v>980</v>
      </c>
      <c r="C24" s="35">
        <v>45225</v>
      </c>
      <c r="D24" s="3" t="s">
        <v>31</v>
      </c>
      <c r="E24" s="4">
        <v>4250000</v>
      </c>
      <c r="F24" s="4">
        <v>3900000</v>
      </c>
      <c r="G24" s="37" t="s">
        <v>1063</v>
      </c>
      <c r="H24" s="135">
        <v>12</v>
      </c>
      <c r="I24" s="139">
        <v>3</v>
      </c>
      <c r="J24" s="3" t="s">
        <v>49</v>
      </c>
      <c r="K24" s="3"/>
      <c r="L24" s="3"/>
      <c r="M24" s="6"/>
      <c r="N24" s="3"/>
      <c r="O24" s="3"/>
      <c r="P24" s="3"/>
      <c r="Q24" s="3"/>
      <c r="R24" s="3"/>
      <c r="S24" s="100"/>
    </row>
    <row r="25" spans="1:19" ht="53.25" customHeight="1" x14ac:dyDescent="0.4">
      <c r="A25" s="99" t="s">
        <v>1066</v>
      </c>
      <c r="B25" s="2" t="s">
        <v>980</v>
      </c>
      <c r="C25" s="35">
        <v>45198</v>
      </c>
      <c r="D25" s="3" t="s">
        <v>1067</v>
      </c>
      <c r="E25" s="4"/>
      <c r="F25" s="4"/>
      <c r="G25" s="27"/>
      <c r="H25" s="122">
        <v>13</v>
      </c>
      <c r="I25" s="139">
        <v>3</v>
      </c>
      <c r="J25" s="3" t="s">
        <v>32</v>
      </c>
      <c r="K25" s="3"/>
      <c r="L25" s="3"/>
      <c r="M25" s="6"/>
      <c r="N25" s="3"/>
      <c r="O25" s="3"/>
      <c r="P25" s="3"/>
      <c r="Q25" s="3"/>
      <c r="R25" s="3"/>
      <c r="S25" s="100"/>
    </row>
    <row r="26" spans="1:19" ht="96" customHeight="1" x14ac:dyDescent="0.4">
      <c r="A26" s="99" t="s">
        <v>939</v>
      </c>
      <c r="B26" s="2" t="s">
        <v>980</v>
      </c>
      <c r="C26" s="35">
        <v>45177</v>
      </c>
      <c r="D26" s="3" t="s">
        <v>559</v>
      </c>
      <c r="E26" s="4">
        <v>7660000</v>
      </c>
      <c r="F26" s="4">
        <v>6704586</v>
      </c>
      <c r="G26" s="27" t="s">
        <v>521</v>
      </c>
      <c r="H26" s="122">
        <v>19.7</v>
      </c>
      <c r="I26" s="135">
        <v>20</v>
      </c>
      <c r="J26" s="3" t="s">
        <v>32</v>
      </c>
      <c r="K26" s="3"/>
      <c r="L26" s="3"/>
      <c r="M26" s="6"/>
      <c r="N26" s="3"/>
      <c r="O26" s="3"/>
      <c r="P26" s="3"/>
      <c r="Q26" s="3"/>
      <c r="R26" s="3"/>
      <c r="S26" s="100"/>
    </row>
    <row r="27" spans="1:19" ht="97.5" customHeight="1" thickBot="1" x14ac:dyDescent="0.45">
      <c r="A27" s="185" t="s">
        <v>1057</v>
      </c>
      <c r="B27" s="186" t="s">
        <v>980</v>
      </c>
      <c r="C27" s="187">
        <v>45248</v>
      </c>
      <c r="D27" s="188" t="s">
        <v>1068</v>
      </c>
      <c r="E27" s="189">
        <v>118720000</v>
      </c>
      <c r="F27" s="189">
        <v>105000000</v>
      </c>
      <c r="G27" s="190" t="s">
        <v>1069</v>
      </c>
      <c r="H27" s="251">
        <v>615</v>
      </c>
      <c r="I27" s="258"/>
      <c r="J27" s="188" t="s">
        <v>191</v>
      </c>
      <c r="K27" s="3"/>
      <c r="L27" s="3"/>
      <c r="M27" s="6"/>
      <c r="N27" s="3"/>
      <c r="O27" s="3"/>
      <c r="P27" s="3"/>
      <c r="Q27" s="3"/>
      <c r="R27" s="3"/>
      <c r="S27" s="100"/>
    </row>
    <row r="28" spans="1:19" ht="97.5" customHeight="1" thickTop="1" thickBot="1" x14ac:dyDescent="0.45">
      <c r="A28" s="330" t="s">
        <v>2040</v>
      </c>
      <c r="B28" s="701">
        <v>5</v>
      </c>
      <c r="C28" s="701"/>
      <c r="D28" s="702"/>
      <c r="E28" s="727">
        <f>SUM(F23:F27)</f>
        <v>142604586</v>
      </c>
      <c r="F28" s="728"/>
      <c r="G28" s="387"/>
      <c r="H28" s="333">
        <f>SUM(H23:H27)</f>
        <v>824.6</v>
      </c>
      <c r="I28" s="333">
        <f>SUM(I23:I27)</f>
        <v>66</v>
      </c>
      <c r="J28" s="382"/>
      <c r="K28" s="3"/>
      <c r="L28" s="3"/>
      <c r="M28" s="6"/>
      <c r="N28" s="3"/>
      <c r="O28" s="3"/>
      <c r="P28" s="3"/>
      <c r="Q28" s="3"/>
      <c r="R28" s="3"/>
      <c r="S28" s="100"/>
    </row>
    <row r="29" spans="1:19" ht="93" customHeight="1" thickTop="1" x14ac:dyDescent="0.4">
      <c r="A29" s="114" t="s">
        <v>1059</v>
      </c>
      <c r="B29" s="9" t="s">
        <v>1016</v>
      </c>
      <c r="C29" s="36">
        <v>45241</v>
      </c>
      <c r="D29" s="7" t="s">
        <v>1060</v>
      </c>
      <c r="E29" s="10">
        <v>15898300</v>
      </c>
      <c r="F29" s="10">
        <v>6380000</v>
      </c>
      <c r="G29" s="28" t="s">
        <v>556</v>
      </c>
      <c r="H29" s="137">
        <v>76</v>
      </c>
      <c r="I29" s="146"/>
      <c r="J29" s="7" t="s">
        <v>32</v>
      </c>
      <c r="K29" s="3"/>
      <c r="L29" s="3"/>
      <c r="M29" s="6"/>
      <c r="N29" s="3"/>
      <c r="O29" s="3"/>
      <c r="P29" s="3"/>
      <c r="Q29" s="3"/>
      <c r="R29" s="3"/>
      <c r="S29" s="100"/>
    </row>
    <row r="30" spans="1:19" ht="94.5" customHeight="1" x14ac:dyDescent="0.4">
      <c r="A30" s="99" t="s">
        <v>1070</v>
      </c>
      <c r="B30" s="2" t="s">
        <v>1016</v>
      </c>
      <c r="C30" s="35">
        <v>45215</v>
      </c>
      <c r="D30" s="3" t="s">
        <v>1071</v>
      </c>
      <c r="E30" s="4">
        <v>22400000</v>
      </c>
      <c r="F30" s="4">
        <v>17900000</v>
      </c>
      <c r="G30" s="27" t="s">
        <v>1072</v>
      </c>
      <c r="H30" s="122">
        <v>92.6</v>
      </c>
      <c r="I30" s="139">
        <v>45</v>
      </c>
      <c r="J30" s="3" t="s">
        <v>49</v>
      </c>
      <c r="K30" s="3"/>
      <c r="L30" s="3"/>
      <c r="M30" s="6"/>
      <c r="N30" s="3"/>
      <c r="O30" s="3"/>
      <c r="P30" s="3"/>
      <c r="Q30" s="3"/>
      <c r="R30" s="3"/>
      <c r="S30" s="100"/>
    </row>
    <row r="31" spans="1:19" ht="53.25" customHeight="1" x14ac:dyDescent="0.4">
      <c r="A31" s="99" t="s">
        <v>939</v>
      </c>
      <c r="B31" s="2" t="s">
        <v>1016</v>
      </c>
      <c r="C31" s="35">
        <v>45209</v>
      </c>
      <c r="D31" s="3" t="s">
        <v>1073</v>
      </c>
      <c r="E31" s="4">
        <v>8530000</v>
      </c>
      <c r="F31" s="4">
        <v>7485602</v>
      </c>
      <c r="G31" s="27" t="s">
        <v>556</v>
      </c>
      <c r="H31" s="122">
        <v>33.9</v>
      </c>
      <c r="I31" s="139">
        <v>20</v>
      </c>
      <c r="J31" s="3" t="s">
        <v>32</v>
      </c>
      <c r="K31" s="3"/>
      <c r="L31" s="3"/>
      <c r="M31" s="6"/>
      <c r="N31" s="3"/>
      <c r="O31" s="3"/>
      <c r="P31" s="3"/>
      <c r="Q31" s="3"/>
      <c r="R31" s="3"/>
      <c r="S31" s="100"/>
    </row>
    <row r="32" spans="1:19" ht="53.25" customHeight="1" x14ac:dyDescent="0.4">
      <c r="A32" s="99" t="s">
        <v>934</v>
      </c>
      <c r="B32" s="2" t="s">
        <v>1016</v>
      </c>
      <c r="C32" s="35">
        <v>45193</v>
      </c>
      <c r="D32" s="3" t="s">
        <v>1074</v>
      </c>
      <c r="E32" s="4">
        <v>38925000</v>
      </c>
      <c r="F32" s="4">
        <v>31000000</v>
      </c>
      <c r="G32" s="27" t="s">
        <v>556</v>
      </c>
      <c r="H32" s="122">
        <v>170.6</v>
      </c>
      <c r="I32" s="139">
        <v>75</v>
      </c>
      <c r="J32" s="3" t="s">
        <v>942</v>
      </c>
      <c r="K32" s="3"/>
      <c r="L32" s="3"/>
      <c r="M32" s="6"/>
      <c r="N32" s="3"/>
      <c r="O32" s="3"/>
      <c r="P32" s="3"/>
      <c r="Q32" s="3"/>
      <c r="R32" s="3"/>
      <c r="S32" s="100"/>
    </row>
    <row r="33" spans="1:19" ht="63" customHeight="1" x14ac:dyDescent="0.4">
      <c r="A33" s="99" t="s">
        <v>1075</v>
      </c>
      <c r="B33" s="2" t="s">
        <v>1016</v>
      </c>
      <c r="C33" s="35">
        <v>43728</v>
      </c>
      <c r="D33" s="3" t="s">
        <v>1076</v>
      </c>
      <c r="E33" s="4">
        <v>3460000</v>
      </c>
      <c r="F33" s="4">
        <v>3000000</v>
      </c>
      <c r="G33" s="27" t="s">
        <v>1072</v>
      </c>
      <c r="H33" s="122"/>
      <c r="I33" s="145"/>
      <c r="J33" s="3" t="s">
        <v>49</v>
      </c>
      <c r="K33" s="3"/>
      <c r="L33" s="3"/>
      <c r="M33" s="6"/>
      <c r="N33" s="3"/>
      <c r="O33" s="3"/>
      <c r="P33" s="3"/>
      <c r="Q33" s="3"/>
      <c r="R33" s="3"/>
      <c r="S33" s="100"/>
    </row>
    <row r="34" spans="1:19" ht="63.75" customHeight="1" x14ac:dyDescent="0.4">
      <c r="A34" s="99" t="s">
        <v>1062</v>
      </c>
      <c r="B34" s="2" t="s">
        <v>1016</v>
      </c>
      <c r="C34" s="35">
        <v>45172</v>
      </c>
      <c r="D34" s="3" t="s">
        <v>31</v>
      </c>
      <c r="E34" s="4">
        <v>10681000</v>
      </c>
      <c r="F34" s="4">
        <v>8970000</v>
      </c>
      <c r="G34" s="27" t="s">
        <v>1063</v>
      </c>
      <c r="H34" s="122">
        <v>35</v>
      </c>
      <c r="I34" s="139">
        <v>11</v>
      </c>
      <c r="J34" s="3" t="s">
        <v>49</v>
      </c>
      <c r="K34" s="3"/>
      <c r="L34" s="3"/>
      <c r="M34" s="6"/>
      <c r="N34" s="3"/>
      <c r="O34" s="3"/>
      <c r="P34" s="3"/>
      <c r="Q34" s="3"/>
      <c r="R34" s="3"/>
      <c r="S34" s="100"/>
    </row>
    <row r="35" spans="1:19" ht="131.25" customHeight="1" x14ac:dyDescent="0.4">
      <c r="A35" s="99" t="s">
        <v>1057</v>
      </c>
      <c r="B35" s="2" t="s">
        <v>1016</v>
      </c>
      <c r="C35" s="35">
        <v>45164</v>
      </c>
      <c r="D35" s="3" t="s">
        <v>1077</v>
      </c>
      <c r="E35" s="4"/>
      <c r="F35" s="4">
        <v>105000000</v>
      </c>
      <c r="G35" s="37" t="s">
        <v>1856</v>
      </c>
      <c r="H35" s="122">
        <v>615</v>
      </c>
      <c r="I35" s="139"/>
      <c r="J35" s="3" t="s">
        <v>191</v>
      </c>
      <c r="K35" s="3"/>
      <c r="L35" s="3"/>
      <c r="M35" s="6"/>
      <c r="N35" s="3"/>
      <c r="O35" s="3"/>
      <c r="P35" s="3"/>
      <c r="Q35" s="3"/>
      <c r="R35" s="3"/>
      <c r="S35" s="100"/>
    </row>
    <row r="36" spans="1:19" ht="131.25" customHeight="1" x14ac:dyDescent="0.4">
      <c r="A36" s="99" t="s">
        <v>1066</v>
      </c>
      <c r="B36" s="2" t="s">
        <v>1016</v>
      </c>
      <c r="C36" s="35">
        <v>45153</v>
      </c>
      <c r="D36" s="6" t="s">
        <v>1078</v>
      </c>
      <c r="E36" s="4"/>
      <c r="F36" s="4"/>
      <c r="G36" s="37"/>
      <c r="H36" s="135">
        <v>16</v>
      </c>
      <c r="I36" s="139">
        <v>3</v>
      </c>
      <c r="J36" s="3" t="s">
        <v>32</v>
      </c>
      <c r="K36" s="3"/>
      <c r="L36" s="3"/>
      <c r="M36" s="6"/>
      <c r="N36" s="3"/>
      <c r="O36" s="3"/>
      <c r="P36" s="3"/>
      <c r="Q36" s="3"/>
      <c r="R36" s="3"/>
      <c r="S36" s="100"/>
    </row>
    <row r="37" spans="1:19" ht="101.25" customHeight="1" x14ac:dyDescent="0.4">
      <c r="A37" s="99" t="s">
        <v>1840</v>
      </c>
      <c r="B37" s="2" t="s">
        <v>1016</v>
      </c>
      <c r="C37" s="35">
        <v>45140</v>
      </c>
      <c r="D37" s="3" t="s">
        <v>1079</v>
      </c>
      <c r="E37" s="4">
        <v>11915200</v>
      </c>
      <c r="F37" s="4">
        <v>11550000</v>
      </c>
      <c r="G37" s="27" t="s">
        <v>1080</v>
      </c>
      <c r="H37" s="122">
        <v>43.4</v>
      </c>
      <c r="I37" s="145"/>
      <c r="J37" s="3" t="s">
        <v>191</v>
      </c>
      <c r="K37" s="3"/>
      <c r="L37" s="3"/>
      <c r="M37" s="6"/>
      <c r="N37" s="3"/>
      <c r="O37" s="3"/>
      <c r="P37" s="3"/>
      <c r="Q37" s="3"/>
      <c r="R37" s="3"/>
      <c r="S37" s="100"/>
    </row>
    <row r="38" spans="1:19" ht="91.5" customHeight="1" x14ac:dyDescent="0.4">
      <c r="A38" s="99" t="s">
        <v>1059</v>
      </c>
      <c r="B38" s="2" t="s">
        <v>1016</v>
      </c>
      <c r="C38" s="35">
        <v>45087</v>
      </c>
      <c r="D38" s="3" t="s">
        <v>1081</v>
      </c>
      <c r="E38" s="4">
        <v>5398920</v>
      </c>
      <c r="F38" s="4">
        <v>3790800</v>
      </c>
      <c r="G38" s="27" t="s">
        <v>556</v>
      </c>
      <c r="H38" s="122">
        <v>11.8</v>
      </c>
      <c r="I38" s="139"/>
      <c r="J38" s="3" t="s">
        <v>49</v>
      </c>
      <c r="K38" s="3"/>
      <c r="L38" s="3"/>
      <c r="M38" s="6"/>
      <c r="N38" s="3"/>
      <c r="O38" s="3"/>
      <c r="P38" s="3"/>
      <c r="Q38" s="3"/>
      <c r="R38" s="3"/>
      <c r="S38" s="100"/>
    </row>
    <row r="39" spans="1:19" ht="35.1" customHeight="1" x14ac:dyDescent="0.4">
      <c r="A39" s="99" t="s">
        <v>1082</v>
      </c>
      <c r="B39" s="2" t="s">
        <v>1016</v>
      </c>
      <c r="C39" s="35">
        <v>45076</v>
      </c>
      <c r="D39" s="3" t="s">
        <v>1083</v>
      </c>
      <c r="E39" s="4"/>
      <c r="F39" s="4">
        <v>1800000</v>
      </c>
      <c r="G39" s="27" t="s">
        <v>1072</v>
      </c>
      <c r="H39" s="122">
        <v>3.4</v>
      </c>
      <c r="I39" s="139"/>
      <c r="J39" s="3" t="s">
        <v>49</v>
      </c>
      <c r="K39" s="3"/>
      <c r="L39" s="3"/>
      <c r="M39" s="6"/>
      <c r="N39" s="3"/>
      <c r="O39" s="3"/>
      <c r="P39" s="3"/>
      <c r="Q39" s="3"/>
      <c r="R39" s="3"/>
      <c r="S39" s="100"/>
    </row>
    <row r="40" spans="1:19" ht="35.1" customHeight="1" x14ac:dyDescent="0.4">
      <c r="A40" s="99" t="s">
        <v>1857</v>
      </c>
      <c r="B40" s="2" t="s">
        <v>893</v>
      </c>
      <c r="C40" s="35">
        <v>43754</v>
      </c>
      <c r="D40" s="3" t="s">
        <v>1858</v>
      </c>
      <c r="E40" s="4">
        <v>22400000</v>
      </c>
      <c r="F40" s="4">
        <v>17900000</v>
      </c>
      <c r="G40" s="27" t="s">
        <v>1072</v>
      </c>
      <c r="H40" s="122">
        <v>92.6</v>
      </c>
      <c r="I40" s="139">
        <v>45</v>
      </c>
      <c r="J40" s="3" t="s">
        <v>49</v>
      </c>
      <c r="K40" s="3"/>
      <c r="L40" s="3"/>
      <c r="M40" s="6"/>
      <c r="N40" s="3"/>
      <c r="O40" s="3"/>
      <c r="P40" s="3"/>
      <c r="Q40" s="3"/>
      <c r="R40" s="3"/>
      <c r="S40" s="100"/>
    </row>
    <row r="41" spans="1:19" ht="55.5" customHeight="1" x14ac:dyDescent="0.4">
      <c r="A41" s="99" t="s">
        <v>2093</v>
      </c>
      <c r="B41" s="2" t="s">
        <v>1016</v>
      </c>
      <c r="C41" s="35">
        <v>43469</v>
      </c>
      <c r="D41" s="3" t="s">
        <v>1354</v>
      </c>
      <c r="E41" s="4">
        <v>9916560</v>
      </c>
      <c r="F41" s="4">
        <v>7369000</v>
      </c>
      <c r="G41" s="27" t="s">
        <v>1355</v>
      </c>
      <c r="H41" s="122">
        <v>182</v>
      </c>
      <c r="I41" s="139"/>
      <c r="J41" s="3" t="s">
        <v>1356</v>
      </c>
      <c r="K41" s="3"/>
      <c r="L41" s="3"/>
      <c r="M41" s="6"/>
      <c r="N41" s="3"/>
      <c r="O41" s="3"/>
      <c r="P41" s="3"/>
      <c r="Q41" s="3"/>
      <c r="R41" s="3"/>
      <c r="S41" s="100"/>
    </row>
    <row r="42" spans="1:19" ht="63" customHeight="1" x14ac:dyDescent="0.4">
      <c r="A42" s="99" t="s">
        <v>2092</v>
      </c>
      <c r="B42" s="2" t="s">
        <v>1016</v>
      </c>
      <c r="C42" s="35">
        <v>43476</v>
      </c>
      <c r="D42" s="3" t="s">
        <v>1357</v>
      </c>
      <c r="E42" s="4">
        <v>4071600</v>
      </c>
      <c r="F42" s="4">
        <v>2849040</v>
      </c>
      <c r="G42" s="27" t="s">
        <v>1358</v>
      </c>
      <c r="H42" s="122"/>
      <c r="I42" s="145"/>
      <c r="J42" s="3" t="s">
        <v>49</v>
      </c>
      <c r="K42" s="3"/>
      <c r="L42" s="3"/>
      <c r="M42" s="6"/>
      <c r="N42" s="3"/>
      <c r="O42" s="3"/>
      <c r="P42" s="3"/>
      <c r="Q42" s="3"/>
      <c r="R42" s="3"/>
      <c r="S42" s="100"/>
    </row>
    <row r="43" spans="1:19" s="16" customFormat="1" ht="63" customHeight="1" thickBot="1" x14ac:dyDescent="0.45">
      <c r="A43" s="185" t="s">
        <v>1359</v>
      </c>
      <c r="B43" s="186" t="s">
        <v>1016</v>
      </c>
      <c r="C43" s="187">
        <v>43525</v>
      </c>
      <c r="D43" s="188" t="s">
        <v>1360</v>
      </c>
      <c r="E43" s="189"/>
      <c r="F43" s="189"/>
      <c r="G43" s="246"/>
      <c r="H43" s="247">
        <v>180</v>
      </c>
      <c r="I43" s="258"/>
      <c r="J43" s="188" t="s">
        <v>49</v>
      </c>
      <c r="K43" s="3"/>
      <c r="L43" s="3"/>
      <c r="M43" s="6"/>
      <c r="N43" s="3"/>
      <c r="O43" s="3"/>
      <c r="P43" s="3"/>
      <c r="Q43" s="3"/>
      <c r="R43" s="3"/>
      <c r="S43" s="100"/>
    </row>
    <row r="44" spans="1:19" s="16" customFormat="1" ht="63" customHeight="1" thickTop="1" thickBot="1" x14ac:dyDescent="0.45">
      <c r="A44" s="330" t="s">
        <v>2040</v>
      </c>
      <c r="B44" s="701">
        <v>16</v>
      </c>
      <c r="C44" s="701"/>
      <c r="D44" s="702"/>
      <c r="E44" s="721">
        <f>SUM(F29:F43)</f>
        <v>224994442</v>
      </c>
      <c r="F44" s="722"/>
      <c r="G44" s="393"/>
      <c r="H44" s="332">
        <f>SUM(H29:H43)</f>
        <v>1552.3</v>
      </c>
      <c r="I44" s="332">
        <f>SUM(I29:I43)</f>
        <v>199</v>
      </c>
      <c r="J44" s="382"/>
      <c r="K44" s="3"/>
      <c r="L44" s="3"/>
      <c r="M44" s="6"/>
      <c r="N44" s="3"/>
      <c r="O44" s="3"/>
      <c r="P44" s="3"/>
      <c r="Q44" s="3"/>
      <c r="R44" s="3"/>
      <c r="S44" s="100"/>
    </row>
    <row r="45" spans="1:19" s="16" customFormat="1" ht="63" customHeight="1" thickTop="1" x14ac:dyDescent="0.4">
      <c r="A45" s="114" t="s">
        <v>2091</v>
      </c>
      <c r="B45" s="9" t="s">
        <v>1361</v>
      </c>
      <c r="C45" s="36">
        <v>43276</v>
      </c>
      <c r="D45" s="7" t="s">
        <v>1362</v>
      </c>
      <c r="E45" s="10">
        <v>4518720</v>
      </c>
      <c r="F45" s="10">
        <v>3951720</v>
      </c>
      <c r="G45" s="38" t="s">
        <v>1363</v>
      </c>
      <c r="H45" s="138"/>
      <c r="I45" s="146"/>
      <c r="J45" s="7" t="s">
        <v>49</v>
      </c>
      <c r="K45" s="3"/>
      <c r="L45" s="3"/>
      <c r="M45" s="6"/>
      <c r="N45" s="3"/>
      <c r="O45" s="3"/>
      <c r="P45" s="3"/>
      <c r="Q45" s="3"/>
      <c r="R45" s="3"/>
      <c r="S45" s="100"/>
    </row>
    <row r="46" spans="1:19" s="16" customFormat="1" ht="63" customHeight="1" x14ac:dyDescent="0.4">
      <c r="A46" s="49" t="s">
        <v>1066</v>
      </c>
      <c r="B46" s="50" t="s">
        <v>1859</v>
      </c>
      <c r="C46" s="51">
        <v>43598</v>
      </c>
      <c r="D46" s="52" t="s">
        <v>1860</v>
      </c>
      <c r="E46" s="53"/>
      <c r="F46" s="53"/>
      <c r="G46" s="63"/>
      <c r="H46" s="140"/>
      <c r="I46" s="178"/>
      <c r="J46" s="3" t="s">
        <v>32</v>
      </c>
      <c r="K46" s="3"/>
      <c r="L46" s="3"/>
      <c r="M46" s="6"/>
      <c r="N46" s="3"/>
      <c r="O46" s="3"/>
      <c r="P46" s="3"/>
      <c r="Q46" s="3"/>
      <c r="R46" s="3"/>
      <c r="S46" s="100"/>
    </row>
    <row r="47" spans="1:19" s="16" customFormat="1" ht="63" customHeight="1" x14ac:dyDescent="0.4">
      <c r="A47" s="55" t="s">
        <v>1855</v>
      </c>
      <c r="B47" s="56" t="s">
        <v>1859</v>
      </c>
      <c r="C47" s="57">
        <v>43437</v>
      </c>
      <c r="D47" s="58" t="s">
        <v>1647</v>
      </c>
      <c r="E47" s="59">
        <v>7060000</v>
      </c>
      <c r="F47" s="59">
        <v>6064843</v>
      </c>
      <c r="G47" s="37" t="s">
        <v>1368</v>
      </c>
      <c r="H47" s="177">
        <v>25.1</v>
      </c>
      <c r="I47" s="148">
        <v>20</v>
      </c>
      <c r="J47" s="3" t="s">
        <v>32</v>
      </c>
      <c r="K47" s="3"/>
      <c r="L47" s="3"/>
      <c r="M47" s="6"/>
      <c r="N47" s="3"/>
      <c r="O47" s="3"/>
      <c r="P47" s="3"/>
      <c r="Q47" s="3"/>
      <c r="R47" s="3"/>
      <c r="S47" s="100"/>
    </row>
    <row r="48" spans="1:19" ht="35.1" customHeight="1" x14ac:dyDescent="0.4">
      <c r="A48" s="99" t="s">
        <v>2090</v>
      </c>
      <c r="B48" s="2" t="s">
        <v>1361</v>
      </c>
      <c r="C48" s="35">
        <v>43342</v>
      </c>
      <c r="D48" s="3" t="s">
        <v>31</v>
      </c>
      <c r="E48" s="4">
        <v>9063360</v>
      </c>
      <c r="F48" s="44">
        <v>7552000</v>
      </c>
      <c r="G48" s="27" t="s">
        <v>1358</v>
      </c>
      <c r="H48" s="122">
        <v>28.8</v>
      </c>
      <c r="I48" s="145">
        <v>25</v>
      </c>
      <c r="J48" s="3" t="s">
        <v>49</v>
      </c>
      <c r="K48" s="3"/>
      <c r="L48" s="3"/>
      <c r="M48" s="6"/>
      <c r="N48" s="3"/>
      <c r="O48" s="3"/>
      <c r="P48" s="3"/>
      <c r="Q48" s="3"/>
      <c r="R48" s="3"/>
      <c r="S48" s="100"/>
    </row>
    <row r="49" spans="1:19" ht="35.1" customHeight="1" x14ac:dyDescent="0.4">
      <c r="A49" s="99" t="s">
        <v>2089</v>
      </c>
      <c r="B49" s="2" t="s">
        <v>1361</v>
      </c>
      <c r="C49" s="35"/>
      <c r="D49" s="3" t="s">
        <v>1364</v>
      </c>
      <c r="E49" s="4">
        <v>5986440</v>
      </c>
      <c r="F49" s="4">
        <v>5400000</v>
      </c>
      <c r="G49" s="27" t="s">
        <v>1358</v>
      </c>
      <c r="H49" s="122"/>
      <c r="I49" s="145"/>
      <c r="J49" s="3"/>
      <c r="K49" s="3"/>
      <c r="L49" s="3"/>
      <c r="M49" s="6"/>
      <c r="N49" s="3"/>
      <c r="O49" s="3"/>
      <c r="P49" s="3"/>
      <c r="Q49" s="3"/>
      <c r="R49" s="3"/>
      <c r="S49" s="100"/>
    </row>
    <row r="50" spans="1:19" ht="35.1" customHeight="1" x14ac:dyDescent="0.4">
      <c r="A50" s="99" t="s">
        <v>1848</v>
      </c>
      <c r="B50" s="2" t="s">
        <v>1361</v>
      </c>
      <c r="C50" s="35">
        <v>43369</v>
      </c>
      <c r="D50" s="3" t="s">
        <v>1365</v>
      </c>
      <c r="E50" s="4"/>
      <c r="F50" s="4">
        <v>25000000</v>
      </c>
      <c r="G50" s="27" t="s">
        <v>205</v>
      </c>
      <c r="H50" s="122"/>
      <c r="I50" s="145"/>
      <c r="J50" s="3" t="s">
        <v>32</v>
      </c>
      <c r="K50" s="3"/>
      <c r="L50" s="3"/>
      <c r="M50" s="6"/>
      <c r="N50" s="3"/>
      <c r="O50" s="3"/>
      <c r="P50" s="3"/>
      <c r="Q50" s="3"/>
      <c r="R50" s="3"/>
      <c r="S50" s="100"/>
    </row>
    <row r="51" spans="1:19" ht="35.1" customHeight="1" x14ac:dyDescent="0.4">
      <c r="A51" s="99" t="s">
        <v>2088</v>
      </c>
      <c r="B51" s="2" t="s">
        <v>1361</v>
      </c>
      <c r="C51" s="35">
        <v>43385</v>
      </c>
      <c r="D51" s="3" t="s">
        <v>1366</v>
      </c>
      <c r="E51" s="4"/>
      <c r="F51" s="4"/>
      <c r="G51" s="27"/>
      <c r="H51" s="122"/>
      <c r="I51" s="145"/>
      <c r="J51" s="3" t="s">
        <v>32</v>
      </c>
      <c r="K51" s="3"/>
      <c r="L51" s="3"/>
      <c r="M51" s="6"/>
      <c r="N51" s="3"/>
      <c r="O51" s="3"/>
      <c r="P51" s="3"/>
      <c r="Q51" s="3"/>
      <c r="R51" s="3"/>
      <c r="S51" s="100"/>
    </row>
    <row r="52" spans="1:19" ht="35.1" customHeight="1" x14ac:dyDescent="0.4">
      <c r="A52" s="99" t="s">
        <v>2085</v>
      </c>
      <c r="B52" s="2" t="s">
        <v>1361</v>
      </c>
      <c r="C52" s="35">
        <v>43802</v>
      </c>
      <c r="D52" s="3" t="s">
        <v>1367</v>
      </c>
      <c r="E52" s="4">
        <v>7060000</v>
      </c>
      <c r="F52" s="4">
        <v>6064843</v>
      </c>
      <c r="G52" s="37" t="s">
        <v>1368</v>
      </c>
      <c r="H52" s="135">
        <v>25.1</v>
      </c>
      <c r="I52" s="139">
        <v>20</v>
      </c>
      <c r="J52" s="3" t="s">
        <v>32</v>
      </c>
      <c r="K52" s="3"/>
      <c r="L52" s="3"/>
      <c r="M52" s="6"/>
      <c r="N52" s="3"/>
      <c r="O52" s="3"/>
      <c r="P52" s="3"/>
      <c r="Q52" s="3"/>
      <c r="R52" s="3"/>
      <c r="S52" s="100"/>
    </row>
    <row r="53" spans="1:19" ht="35.1" customHeight="1" thickBot="1" x14ac:dyDescent="0.45">
      <c r="A53" s="185" t="s">
        <v>2087</v>
      </c>
      <c r="B53" s="186" t="s">
        <v>1361</v>
      </c>
      <c r="C53" s="187">
        <v>43448</v>
      </c>
      <c r="D53" s="188" t="s">
        <v>1369</v>
      </c>
      <c r="E53" s="189">
        <v>4489000</v>
      </c>
      <c r="F53" s="189">
        <v>4450000</v>
      </c>
      <c r="G53" s="246" t="s">
        <v>1370</v>
      </c>
      <c r="H53" s="247"/>
      <c r="I53" s="248"/>
      <c r="J53" s="188" t="s">
        <v>32</v>
      </c>
      <c r="K53" s="3"/>
      <c r="L53" s="3"/>
      <c r="M53" s="6"/>
      <c r="N53" s="3"/>
      <c r="O53" s="3"/>
      <c r="P53" s="3"/>
      <c r="Q53" s="3"/>
      <c r="R53" s="3"/>
      <c r="S53" s="100"/>
    </row>
    <row r="54" spans="1:19" ht="35.1" customHeight="1" thickTop="1" thickBot="1" x14ac:dyDescent="0.45">
      <c r="A54" s="330" t="s">
        <v>2040</v>
      </c>
      <c r="B54" s="701">
        <v>9</v>
      </c>
      <c r="C54" s="701"/>
      <c r="D54" s="702"/>
      <c r="E54" s="721">
        <f>SUM(F45:F53)</f>
        <v>58483406</v>
      </c>
      <c r="F54" s="722"/>
      <c r="G54" s="393"/>
      <c r="H54" s="332">
        <f>SUM(H45:H53)</f>
        <v>79</v>
      </c>
      <c r="I54" s="332">
        <f>SUM(I45:I53)</f>
        <v>65</v>
      </c>
      <c r="J54" s="382"/>
      <c r="K54" s="3"/>
      <c r="L54" s="3"/>
      <c r="M54" s="6"/>
      <c r="N54" s="3"/>
      <c r="O54" s="3"/>
      <c r="P54" s="3"/>
      <c r="Q54" s="3"/>
      <c r="R54" s="3"/>
      <c r="S54" s="100"/>
    </row>
    <row r="55" spans="1:19" ht="35.1" customHeight="1" thickTop="1" x14ac:dyDescent="0.4">
      <c r="A55" s="114" t="s">
        <v>2086</v>
      </c>
      <c r="B55" s="9" t="s">
        <v>69</v>
      </c>
      <c r="C55" s="36"/>
      <c r="D55" s="7" t="s">
        <v>31</v>
      </c>
      <c r="E55" s="10"/>
      <c r="F55" s="10"/>
      <c r="G55" s="28"/>
      <c r="H55" s="137">
        <v>4</v>
      </c>
      <c r="I55" s="152">
        <v>9</v>
      </c>
      <c r="J55" s="7" t="s">
        <v>32</v>
      </c>
      <c r="K55" s="3" t="s">
        <v>1352</v>
      </c>
      <c r="L55" s="3"/>
      <c r="M55" s="6"/>
      <c r="N55" s="3" t="s">
        <v>1353</v>
      </c>
      <c r="O55" s="3"/>
      <c r="P55" s="3"/>
      <c r="Q55" s="3"/>
      <c r="R55" s="3"/>
      <c r="S55" s="100"/>
    </row>
    <row r="56" spans="1:19" x14ac:dyDescent="0.4">
      <c r="A56" s="99" t="s">
        <v>1853</v>
      </c>
      <c r="B56" s="2" t="s">
        <v>69</v>
      </c>
      <c r="C56" s="35">
        <v>43471</v>
      </c>
      <c r="D56" s="3" t="s">
        <v>1371</v>
      </c>
      <c r="E56" s="4">
        <v>7919000</v>
      </c>
      <c r="F56" s="4">
        <v>7100000</v>
      </c>
      <c r="G56" s="27" t="s">
        <v>205</v>
      </c>
      <c r="H56" s="122"/>
      <c r="I56" s="139"/>
      <c r="J56" s="3" t="s">
        <v>49</v>
      </c>
      <c r="K56" s="3"/>
      <c r="L56" s="3"/>
      <c r="M56" s="6"/>
      <c r="N56" s="3"/>
      <c r="O56" s="3"/>
      <c r="P56" s="3"/>
      <c r="Q56" s="3"/>
      <c r="R56" s="3"/>
      <c r="S56" s="100"/>
    </row>
    <row r="57" spans="1:19" ht="35.1" customHeight="1" x14ac:dyDescent="0.4">
      <c r="A57" s="99" t="s">
        <v>2085</v>
      </c>
      <c r="B57" s="2" t="s">
        <v>69</v>
      </c>
      <c r="C57" s="35">
        <v>43471</v>
      </c>
      <c r="D57" s="3" t="s">
        <v>1372</v>
      </c>
      <c r="E57" s="4">
        <v>6080000</v>
      </c>
      <c r="F57" s="4">
        <v>5171455</v>
      </c>
      <c r="G57" s="27" t="s">
        <v>1358</v>
      </c>
      <c r="H57" s="122">
        <v>21.7</v>
      </c>
      <c r="I57" s="139"/>
      <c r="J57" s="3" t="s">
        <v>32</v>
      </c>
      <c r="K57" s="3"/>
      <c r="L57" s="40"/>
      <c r="M57" s="40"/>
      <c r="N57" s="3"/>
      <c r="O57" s="3"/>
      <c r="P57" s="40"/>
      <c r="Q57" s="40"/>
      <c r="R57" s="3"/>
      <c r="S57" s="101"/>
    </row>
    <row r="58" spans="1:19" ht="35.1" customHeight="1" x14ac:dyDescent="0.4">
      <c r="A58" s="133" t="s">
        <v>1827</v>
      </c>
      <c r="B58" s="2" t="s">
        <v>69</v>
      </c>
      <c r="C58" s="35">
        <v>43488</v>
      </c>
      <c r="D58" s="3" t="s">
        <v>1366</v>
      </c>
      <c r="E58" s="4">
        <v>139690000</v>
      </c>
      <c r="F58" s="4">
        <v>135000000</v>
      </c>
      <c r="G58" s="27" t="s">
        <v>205</v>
      </c>
      <c r="H58" s="122">
        <v>720</v>
      </c>
      <c r="I58" s="139">
        <v>100</v>
      </c>
      <c r="J58" s="3" t="s">
        <v>32</v>
      </c>
      <c r="K58" s="3"/>
      <c r="L58" s="3"/>
      <c r="M58" s="6"/>
      <c r="N58" s="3"/>
      <c r="O58" s="3"/>
      <c r="P58" s="3"/>
      <c r="Q58" s="3"/>
      <c r="R58" s="3"/>
      <c r="S58" s="100"/>
    </row>
    <row r="59" spans="1:19" ht="35.1" customHeight="1" x14ac:dyDescent="0.4">
      <c r="A59" s="99" t="s">
        <v>2084</v>
      </c>
      <c r="B59" s="2" t="s">
        <v>69</v>
      </c>
      <c r="C59" s="35">
        <v>43406</v>
      </c>
      <c r="D59" s="3" t="s">
        <v>1373</v>
      </c>
      <c r="E59" s="4">
        <v>6493180</v>
      </c>
      <c r="F59" s="4">
        <v>5700000</v>
      </c>
      <c r="G59" s="27" t="s">
        <v>1374</v>
      </c>
      <c r="H59" s="122">
        <v>4</v>
      </c>
      <c r="I59" s="139"/>
      <c r="J59" s="3" t="s">
        <v>32</v>
      </c>
      <c r="K59" s="3"/>
      <c r="L59" s="3"/>
      <c r="M59" s="6"/>
      <c r="N59" s="3"/>
      <c r="O59" s="3"/>
      <c r="P59" s="3"/>
      <c r="Q59" s="3"/>
      <c r="R59" s="3"/>
      <c r="S59" s="100"/>
    </row>
    <row r="60" spans="1:19" ht="35.1" customHeight="1" thickBot="1" x14ac:dyDescent="0.45">
      <c r="A60" s="185" t="s">
        <v>2083</v>
      </c>
      <c r="B60" s="186" t="s">
        <v>69</v>
      </c>
      <c r="C60" s="187">
        <v>43452</v>
      </c>
      <c r="D60" s="253" t="s">
        <v>1040</v>
      </c>
      <c r="E60" s="189">
        <v>16386840</v>
      </c>
      <c r="F60" s="189">
        <v>4663440</v>
      </c>
      <c r="G60" s="190" t="s">
        <v>556</v>
      </c>
      <c r="H60" s="251">
        <v>109</v>
      </c>
      <c r="I60" s="248"/>
      <c r="J60" s="188" t="s">
        <v>32</v>
      </c>
      <c r="K60" s="102"/>
      <c r="L60" s="102"/>
      <c r="M60" s="103"/>
      <c r="N60" s="102"/>
      <c r="O60" s="102"/>
      <c r="P60" s="102"/>
      <c r="Q60" s="102"/>
      <c r="R60" s="102"/>
      <c r="S60" s="104"/>
    </row>
    <row r="61" spans="1:19" ht="35.1" customHeight="1" thickTop="1" thickBot="1" x14ac:dyDescent="0.45">
      <c r="A61" s="331" t="s">
        <v>2040</v>
      </c>
      <c r="B61" s="701">
        <v>6</v>
      </c>
      <c r="C61" s="701"/>
      <c r="D61" s="702"/>
      <c r="E61" s="727">
        <f>SUM(F55:F60)</f>
        <v>157634895</v>
      </c>
      <c r="F61" s="728"/>
      <c r="G61" s="387"/>
      <c r="H61" s="333">
        <f>SUM(H55:H60)</f>
        <v>858.7</v>
      </c>
      <c r="I61" s="333">
        <f>SUM(I55:I60)</f>
        <v>109</v>
      </c>
      <c r="J61" s="382"/>
      <c r="K61" s="153"/>
      <c r="L61" s="153"/>
      <c r="M61" s="160"/>
      <c r="N61" s="153"/>
      <c r="O61" s="153"/>
      <c r="P61" s="153"/>
      <c r="Q61" s="153"/>
      <c r="R61" s="153"/>
      <c r="S61" s="205"/>
    </row>
    <row r="62" spans="1:19" ht="35.1" customHeight="1" thickTop="1" x14ac:dyDescent="0.4">
      <c r="A62" s="42" t="s">
        <v>1057</v>
      </c>
      <c r="B62" s="9" t="s">
        <v>1451</v>
      </c>
      <c r="C62" s="36">
        <v>42384</v>
      </c>
      <c r="D62" s="7" t="s">
        <v>1366</v>
      </c>
      <c r="E62" s="10"/>
      <c r="F62" s="10">
        <v>116500000</v>
      </c>
      <c r="G62" s="93" t="s">
        <v>556</v>
      </c>
      <c r="H62" s="137">
        <v>600</v>
      </c>
      <c r="I62" s="146"/>
      <c r="J62" s="7" t="s">
        <v>1836</v>
      </c>
      <c r="K62" s="7"/>
      <c r="L62" s="89"/>
      <c r="M62" s="89"/>
      <c r="N62" s="7"/>
      <c r="O62" s="7"/>
      <c r="P62" s="89"/>
      <c r="Q62" s="89"/>
      <c r="R62" s="7"/>
      <c r="S62" s="89"/>
    </row>
    <row r="63" spans="1:19" ht="35.1" customHeight="1" x14ac:dyDescent="0.4">
      <c r="A63" s="42" t="s">
        <v>1844</v>
      </c>
      <c r="B63" s="9" t="s">
        <v>1451</v>
      </c>
      <c r="C63" s="35">
        <v>42620</v>
      </c>
      <c r="D63" s="3" t="s">
        <v>1845</v>
      </c>
      <c r="E63" s="4">
        <v>5917320</v>
      </c>
      <c r="F63" s="4">
        <v>4383200</v>
      </c>
      <c r="G63" s="29" t="s">
        <v>1846</v>
      </c>
      <c r="H63" s="143">
        <v>29.4</v>
      </c>
      <c r="I63" s="139">
        <v>7</v>
      </c>
      <c r="J63" s="3" t="s">
        <v>1356</v>
      </c>
      <c r="K63" s="3"/>
      <c r="L63" s="40"/>
      <c r="M63" s="40"/>
      <c r="N63" s="3"/>
      <c r="O63" s="3"/>
      <c r="P63" s="40"/>
      <c r="Q63" s="40"/>
      <c r="R63" s="3"/>
      <c r="S63" s="40"/>
    </row>
    <row r="64" spans="1:19" ht="35.1" customHeight="1" x14ac:dyDescent="0.4">
      <c r="A64" s="13" t="s">
        <v>1847</v>
      </c>
      <c r="B64" s="2" t="s">
        <v>1451</v>
      </c>
      <c r="C64" s="35">
        <v>42656</v>
      </c>
      <c r="D64" s="3" t="s">
        <v>31</v>
      </c>
      <c r="E64" s="4"/>
      <c r="F64" s="4"/>
      <c r="G64" s="30"/>
      <c r="H64" s="142"/>
      <c r="I64" s="139"/>
      <c r="J64" s="6" t="s">
        <v>1003</v>
      </c>
      <c r="K64" s="3"/>
      <c r="L64" s="40"/>
      <c r="M64" s="40"/>
      <c r="N64" s="3"/>
      <c r="O64" s="3"/>
      <c r="P64" s="40"/>
      <c r="Q64" s="40"/>
      <c r="R64" s="3"/>
      <c r="S64" s="40"/>
    </row>
    <row r="65" spans="1:19" ht="35.1" customHeight="1" x14ac:dyDescent="0.4">
      <c r="A65" s="13" t="s">
        <v>1359</v>
      </c>
      <c r="B65" s="2" t="s">
        <v>1451</v>
      </c>
      <c r="C65" s="35">
        <v>42667</v>
      </c>
      <c r="D65" s="3" t="s">
        <v>1839</v>
      </c>
      <c r="E65" s="4">
        <v>7097760</v>
      </c>
      <c r="F65" s="4">
        <v>5239000</v>
      </c>
      <c r="G65" s="30" t="s">
        <v>546</v>
      </c>
      <c r="H65" s="142">
        <v>30.2</v>
      </c>
      <c r="I65" s="139"/>
      <c r="J65" s="3" t="s">
        <v>1356</v>
      </c>
      <c r="K65" s="3"/>
      <c r="L65" s="40"/>
      <c r="M65" s="40"/>
      <c r="N65" s="3"/>
      <c r="O65" s="3"/>
      <c r="P65" s="40"/>
      <c r="Q65" s="40"/>
      <c r="R65" s="3"/>
      <c r="S65" s="40"/>
    </row>
    <row r="66" spans="1:19" ht="35.1" customHeight="1" x14ac:dyDescent="0.4">
      <c r="A66" s="13" t="s">
        <v>1848</v>
      </c>
      <c r="B66" s="2" t="s">
        <v>1451</v>
      </c>
      <c r="C66" s="35">
        <v>42671</v>
      </c>
      <c r="D66" s="3" t="s">
        <v>1849</v>
      </c>
      <c r="E66" s="4">
        <v>17995000</v>
      </c>
      <c r="F66" s="4">
        <v>17400000</v>
      </c>
      <c r="G66" s="29" t="s">
        <v>1149</v>
      </c>
      <c r="H66" s="143">
        <v>76</v>
      </c>
      <c r="I66" s="145">
        <v>40</v>
      </c>
      <c r="J66" s="3" t="s">
        <v>1836</v>
      </c>
      <c r="K66" s="3"/>
      <c r="L66" s="3"/>
      <c r="M66" s="6"/>
      <c r="N66" s="3"/>
      <c r="O66" s="3"/>
      <c r="P66" s="6"/>
      <c r="Q66" s="6"/>
      <c r="R66" s="3"/>
      <c r="S66" s="6"/>
    </row>
    <row r="67" spans="1:19" ht="35.1" customHeight="1" x14ac:dyDescent="0.4">
      <c r="A67" s="13" t="s">
        <v>1841</v>
      </c>
      <c r="B67" s="2" t="s">
        <v>47</v>
      </c>
      <c r="C67" s="35">
        <v>42700</v>
      </c>
      <c r="D67" s="3" t="s">
        <v>1060</v>
      </c>
      <c r="E67" s="4">
        <v>9966240</v>
      </c>
      <c r="F67" s="4">
        <v>2700000</v>
      </c>
      <c r="G67" s="29" t="s">
        <v>1149</v>
      </c>
      <c r="H67" s="143"/>
      <c r="I67" s="145"/>
      <c r="J67" s="3" t="s">
        <v>1356</v>
      </c>
      <c r="K67" s="3"/>
      <c r="L67" s="3"/>
      <c r="M67" s="6"/>
      <c r="N67" s="3"/>
      <c r="O67" s="3"/>
      <c r="P67" s="6"/>
      <c r="Q67" s="6"/>
      <c r="R67" s="3"/>
      <c r="S67" s="6"/>
    </row>
    <row r="68" spans="1:19" ht="35.1" customHeight="1" x14ac:dyDescent="0.4">
      <c r="A68" s="13" t="s">
        <v>1841</v>
      </c>
      <c r="B68" s="2" t="s">
        <v>47</v>
      </c>
      <c r="C68" s="35">
        <v>42730</v>
      </c>
      <c r="D68" s="6" t="s">
        <v>1850</v>
      </c>
      <c r="E68" s="4"/>
      <c r="F68" s="4"/>
      <c r="G68" s="29"/>
      <c r="H68" s="143"/>
      <c r="I68" s="145"/>
      <c r="J68" s="3" t="s">
        <v>1356</v>
      </c>
      <c r="K68" s="3"/>
      <c r="L68" s="3"/>
      <c r="M68" s="6"/>
      <c r="N68" s="3"/>
      <c r="O68" s="3"/>
      <c r="P68" s="6"/>
      <c r="Q68" s="6"/>
      <c r="R68" s="3"/>
      <c r="S68" s="6"/>
    </row>
    <row r="69" spans="1:19" ht="35.1" customHeight="1" x14ac:dyDescent="0.4">
      <c r="A69" s="13" t="s">
        <v>1851</v>
      </c>
      <c r="B69" s="2" t="s">
        <v>1451</v>
      </c>
      <c r="C69" s="35">
        <v>42731</v>
      </c>
      <c r="D69" s="6" t="s">
        <v>1852</v>
      </c>
      <c r="E69" s="4">
        <v>1928880</v>
      </c>
      <c r="F69" s="4">
        <v>800000</v>
      </c>
      <c r="G69" s="29" t="s">
        <v>1149</v>
      </c>
      <c r="H69" s="143">
        <v>8</v>
      </c>
      <c r="I69" s="145">
        <v>2</v>
      </c>
      <c r="J69" s="3" t="s">
        <v>1356</v>
      </c>
      <c r="K69" s="3"/>
      <c r="L69" s="3"/>
      <c r="M69" s="6"/>
      <c r="N69" s="3"/>
      <c r="O69" s="3"/>
      <c r="P69" s="6"/>
      <c r="Q69" s="6"/>
      <c r="R69" s="3"/>
      <c r="S69" s="6"/>
    </row>
    <row r="70" spans="1:19" ht="35.1" customHeight="1" x14ac:dyDescent="0.4">
      <c r="A70" s="13" t="s">
        <v>1853</v>
      </c>
      <c r="B70" s="2" t="s">
        <v>47</v>
      </c>
      <c r="C70" s="35">
        <v>42741</v>
      </c>
      <c r="D70" s="3" t="s">
        <v>1854</v>
      </c>
      <c r="E70" s="4">
        <v>7919000</v>
      </c>
      <c r="F70" s="4">
        <v>7100000</v>
      </c>
      <c r="G70" s="30" t="s">
        <v>556</v>
      </c>
      <c r="H70" s="142"/>
      <c r="I70" s="145"/>
      <c r="J70" s="3" t="s">
        <v>1356</v>
      </c>
      <c r="K70" s="3"/>
      <c r="L70" s="3"/>
      <c r="M70" s="6"/>
      <c r="N70" s="3"/>
      <c r="O70" s="3"/>
      <c r="P70" s="6"/>
      <c r="Q70" s="6"/>
      <c r="R70" s="3"/>
      <c r="S70" s="6"/>
    </row>
    <row r="71" spans="1:19" ht="35.1" customHeight="1" thickBot="1" x14ac:dyDescent="0.45">
      <c r="A71" s="262" t="s">
        <v>1855</v>
      </c>
      <c r="B71" s="186" t="s">
        <v>47</v>
      </c>
      <c r="C71" s="187">
        <v>42741</v>
      </c>
      <c r="D71" s="188" t="s">
        <v>1649</v>
      </c>
      <c r="E71" s="189">
        <v>6080000</v>
      </c>
      <c r="F71" s="189">
        <v>5171455</v>
      </c>
      <c r="G71" s="190" t="s">
        <v>516</v>
      </c>
      <c r="H71" s="251">
        <v>21.7</v>
      </c>
      <c r="I71" s="258">
        <v>20</v>
      </c>
      <c r="J71" s="188" t="s">
        <v>1836</v>
      </c>
      <c r="K71" s="3"/>
      <c r="L71" s="3"/>
      <c r="M71" s="6"/>
      <c r="N71" s="3"/>
      <c r="O71" s="3"/>
      <c r="P71" s="3"/>
      <c r="Q71" s="3"/>
      <c r="R71" s="3"/>
      <c r="S71" s="3"/>
    </row>
    <row r="72" spans="1:19" ht="35.1" customHeight="1" thickTop="1" thickBot="1" x14ac:dyDescent="0.45">
      <c r="A72" s="340" t="s">
        <v>2040</v>
      </c>
      <c r="B72" s="701">
        <v>10</v>
      </c>
      <c r="C72" s="701"/>
      <c r="D72" s="702"/>
      <c r="E72" s="727">
        <f>SUM(F62:F71)</f>
        <v>159293655</v>
      </c>
      <c r="F72" s="728"/>
      <c r="G72" s="387"/>
      <c r="H72" s="333">
        <f>SUM(H62:H71)</f>
        <v>765.30000000000007</v>
      </c>
      <c r="I72" s="333">
        <f>SUM(I62:I71)</f>
        <v>69</v>
      </c>
      <c r="J72" s="382"/>
      <c r="K72" s="3"/>
      <c r="L72" s="3"/>
      <c r="M72" s="6"/>
      <c r="N72" s="3"/>
      <c r="O72" s="3"/>
      <c r="P72" s="3"/>
      <c r="Q72" s="3"/>
      <c r="R72" s="3"/>
      <c r="S72" s="3"/>
    </row>
    <row r="73" spans="1:19" ht="35.1" customHeight="1" thickTop="1" x14ac:dyDescent="0.4">
      <c r="A73" s="42" t="s">
        <v>1057</v>
      </c>
      <c r="B73" s="9" t="s">
        <v>1386</v>
      </c>
      <c r="C73" s="36">
        <v>42027</v>
      </c>
      <c r="D73" s="7" t="s">
        <v>1366</v>
      </c>
      <c r="E73" s="10">
        <v>121030000</v>
      </c>
      <c r="F73" s="10">
        <v>110000000</v>
      </c>
      <c r="G73" s="28" t="s">
        <v>205</v>
      </c>
      <c r="H73" s="137">
        <v>705</v>
      </c>
      <c r="I73" s="152">
        <v>50</v>
      </c>
      <c r="J73" s="7" t="s">
        <v>1836</v>
      </c>
      <c r="K73" s="3"/>
      <c r="L73" s="3"/>
      <c r="M73" s="6"/>
      <c r="N73" s="3"/>
      <c r="O73" s="3"/>
      <c r="P73" s="3"/>
      <c r="Q73" s="3"/>
      <c r="R73" s="3"/>
      <c r="S73" s="3"/>
    </row>
    <row r="74" spans="1:19" ht="35.1" customHeight="1" x14ac:dyDescent="0.4">
      <c r="A74" s="13" t="s">
        <v>1066</v>
      </c>
      <c r="B74" s="2" t="s">
        <v>1386</v>
      </c>
      <c r="C74" s="35">
        <v>42185</v>
      </c>
      <c r="D74" s="3" t="s">
        <v>1808</v>
      </c>
      <c r="E74" s="4"/>
      <c r="F74" s="4"/>
      <c r="G74" s="30"/>
      <c r="H74" s="142"/>
      <c r="I74" s="139"/>
      <c r="J74" s="3" t="s">
        <v>1836</v>
      </c>
      <c r="K74" s="3"/>
      <c r="L74" s="40"/>
      <c r="M74" s="40"/>
      <c r="N74" s="3"/>
      <c r="O74" s="3"/>
      <c r="P74" s="40"/>
      <c r="Q74" s="40"/>
      <c r="R74" s="3"/>
      <c r="S74" s="40"/>
    </row>
    <row r="75" spans="1:19" ht="35.1" customHeight="1" x14ac:dyDescent="0.4">
      <c r="A75" s="49" t="s">
        <v>1840</v>
      </c>
      <c r="B75" s="50" t="s">
        <v>1386</v>
      </c>
      <c r="C75" s="51">
        <v>42185</v>
      </c>
      <c r="D75" s="52" t="s">
        <v>1364</v>
      </c>
      <c r="E75" s="53">
        <v>5025240</v>
      </c>
      <c r="F75" s="53">
        <v>4271454</v>
      </c>
      <c r="G75" s="30" t="s">
        <v>516</v>
      </c>
      <c r="H75" s="179"/>
      <c r="I75" s="147"/>
      <c r="J75" s="52" t="s">
        <v>1356</v>
      </c>
      <c r="K75" s="52"/>
      <c r="L75" s="72"/>
      <c r="M75" s="72"/>
      <c r="N75" s="52"/>
      <c r="O75" s="52"/>
      <c r="P75" s="72"/>
      <c r="Q75" s="72"/>
      <c r="R75" s="52"/>
      <c r="S75" s="72"/>
    </row>
    <row r="76" spans="1:19" x14ac:dyDescent="0.4">
      <c r="A76" s="13" t="s">
        <v>1359</v>
      </c>
      <c r="B76" s="56" t="s">
        <v>1386</v>
      </c>
      <c r="C76" s="57">
        <v>42198</v>
      </c>
      <c r="D76" s="58" t="s">
        <v>1839</v>
      </c>
      <c r="E76" s="59">
        <v>7902360</v>
      </c>
      <c r="F76" s="59">
        <v>5512000</v>
      </c>
      <c r="G76" s="64" t="s">
        <v>546</v>
      </c>
      <c r="H76" s="176">
        <v>38</v>
      </c>
      <c r="I76" s="148"/>
      <c r="J76" s="58" t="s">
        <v>1356</v>
      </c>
      <c r="K76" s="58"/>
      <c r="L76" s="73"/>
      <c r="M76" s="73"/>
      <c r="N76" s="58"/>
      <c r="O76" s="58"/>
      <c r="P76" s="73"/>
      <c r="Q76" s="73"/>
      <c r="R76" s="58"/>
      <c r="S76" s="73"/>
    </row>
    <row r="77" spans="1:19" x14ac:dyDescent="0.4">
      <c r="A77" s="13" t="s">
        <v>1841</v>
      </c>
      <c r="B77" s="2" t="s">
        <v>1386</v>
      </c>
      <c r="C77" s="35">
        <v>42324</v>
      </c>
      <c r="D77" s="3" t="s">
        <v>1842</v>
      </c>
      <c r="E77" s="4">
        <v>9060120</v>
      </c>
      <c r="F77" s="4">
        <v>3780000</v>
      </c>
      <c r="G77" s="30" t="s">
        <v>556</v>
      </c>
      <c r="H77" s="142"/>
      <c r="I77" s="139"/>
      <c r="J77" s="3" t="s">
        <v>1356</v>
      </c>
      <c r="K77" s="3"/>
      <c r="L77" s="40"/>
      <c r="M77" s="40"/>
      <c r="N77" s="3"/>
      <c r="O77" s="3"/>
      <c r="P77" s="40"/>
      <c r="Q77" s="40"/>
      <c r="R77" s="3"/>
      <c r="S77" s="40"/>
    </row>
    <row r="78" spans="1:19" ht="20.25" thickBot="1" x14ac:dyDescent="0.45">
      <c r="A78" s="262" t="s">
        <v>1843</v>
      </c>
      <c r="B78" s="186" t="s">
        <v>1386</v>
      </c>
      <c r="C78" s="187">
        <v>42338</v>
      </c>
      <c r="D78" s="188" t="s">
        <v>1650</v>
      </c>
      <c r="E78" s="189">
        <v>3969000</v>
      </c>
      <c r="F78" s="189">
        <v>2550000</v>
      </c>
      <c r="G78" s="264" t="s">
        <v>516</v>
      </c>
      <c r="H78" s="251">
        <v>8.4600000000000009</v>
      </c>
      <c r="I78" s="258"/>
      <c r="J78" s="188" t="s">
        <v>1356</v>
      </c>
      <c r="K78" s="3"/>
      <c r="L78" s="40"/>
      <c r="M78" s="40"/>
      <c r="N78" s="3"/>
      <c r="O78" s="3"/>
      <c r="P78" s="40"/>
      <c r="Q78" s="40"/>
      <c r="R78" s="3"/>
      <c r="S78" s="40"/>
    </row>
    <row r="79" spans="1:19" ht="20.25" thickTop="1" thickBot="1" x14ac:dyDescent="0.45">
      <c r="A79" s="340" t="s">
        <v>2040</v>
      </c>
      <c r="B79" s="701">
        <v>6</v>
      </c>
      <c r="C79" s="701"/>
      <c r="D79" s="702"/>
      <c r="E79" s="727">
        <f>SUM(F73:F78)</f>
        <v>126113454</v>
      </c>
      <c r="F79" s="728"/>
      <c r="G79" s="387"/>
      <c r="H79" s="333">
        <f>SUM(H73:H78)</f>
        <v>751.46</v>
      </c>
      <c r="I79" s="333">
        <f>SUM(I73:I78)</f>
        <v>50</v>
      </c>
      <c r="J79" s="382"/>
      <c r="K79" s="3"/>
      <c r="L79" s="40"/>
      <c r="M79" s="40"/>
      <c r="N79" s="3"/>
      <c r="O79" s="3"/>
      <c r="P79" s="40"/>
      <c r="Q79" s="40"/>
      <c r="R79" s="3"/>
      <c r="S79" s="40"/>
    </row>
    <row r="80" spans="1:19" ht="20.25" thickTop="1" x14ac:dyDescent="0.4">
      <c r="A80" s="42" t="s">
        <v>1827</v>
      </c>
      <c r="B80" s="9" t="s">
        <v>1389</v>
      </c>
      <c r="C80" s="36">
        <v>41715</v>
      </c>
      <c r="D80" s="7" t="s">
        <v>1366</v>
      </c>
      <c r="E80" s="10"/>
      <c r="F80" s="10">
        <v>98000000</v>
      </c>
      <c r="G80" s="28" t="s">
        <v>637</v>
      </c>
      <c r="H80" s="137"/>
      <c r="I80" s="146"/>
      <c r="J80" s="7" t="s">
        <v>1836</v>
      </c>
      <c r="K80" s="3"/>
      <c r="L80" s="3"/>
      <c r="M80" s="6"/>
      <c r="N80" s="3"/>
      <c r="O80" s="3"/>
      <c r="P80" s="3"/>
      <c r="Q80" s="3"/>
      <c r="R80" s="3"/>
      <c r="S80" s="3"/>
    </row>
    <row r="81" spans="1:19" x14ac:dyDescent="0.4">
      <c r="A81" s="13" t="s">
        <v>1834</v>
      </c>
      <c r="B81" s="2" t="s">
        <v>1389</v>
      </c>
      <c r="C81" s="35">
        <v>41850</v>
      </c>
      <c r="D81" s="3" t="s">
        <v>1837</v>
      </c>
      <c r="E81" s="4">
        <v>41200000</v>
      </c>
      <c r="F81" s="4">
        <v>32830000</v>
      </c>
      <c r="G81" s="27" t="s">
        <v>205</v>
      </c>
      <c r="H81" s="122">
        <v>263</v>
      </c>
      <c r="I81" s="139">
        <v>82</v>
      </c>
      <c r="J81" s="3" t="s">
        <v>1356</v>
      </c>
      <c r="K81" s="3"/>
      <c r="L81" s="3"/>
      <c r="M81" s="6"/>
      <c r="N81" s="3"/>
      <c r="O81" s="3"/>
      <c r="P81" s="3"/>
      <c r="Q81" s="3"/>
      <c r="R81" s="3"/>
      <c r="S81" s="3"/>
    </row>
    <row r="82" spans="1:19" x14ac:dyDescent="0.4">
      <c r="A82" s="13" t="s">
        <v>1824</v>
      </c>
      <c r="B82" s="2" t="s">
        <v>1389</v>
      </c>
      <c r="C82" s="35">
        <v>41985</v>
      </c>
      <c r="D82" s="3" t="s">
        <v>1838</v>
      </c>
      <c r="E82" s="4"/>
      <c r="F82" s="4"/>
      <c r="G82" s="37"/>
      <c r="H82" s="135"/>
      <c r="I82" s="139"/>
      <c r="J82" s="3" t="s">
        <v>1356</v>
      </c>
      <c r="K82" s="3"/>
      <c r="L82" s="3"/>
      <c r="M82" s="6"/>
      <c r="N82" s="3"/>
      <c r="O82" s="3"/>
      <c r="P82" s="3"/>
      <c r="Q82" s="3"/>
      <c r="R82" s="3"/>
      <c r="S82" s="3"/>
    </row>
    <row r="83" spans="1:19" x14ac:dyDescent="0.4">
      <c r="A83" s="265" t="s">
        <v>1359</v>
      </c>
      <c r="B83" s="2" t="s">
        <v>1389</v>
      </c>
      <c r="C83" s="35">
        <v>41990</v>
      </c>
      <c r="D83" s="3" t="s">
        <v>1839</v>
      </c>
      <c r="E83" s="4">
        <v>8679960</v>
      </c>
      <c r="F83" s="4">
        <v>4750000</v>
      </c>
      <c r="G83" s="37" t="s">
        <v>516</v>
      </c>
      <c r="H83" s="135">
        <v>51</v>
      </c>
      <c r="I83" s="145"/>
      <c r="J83" s="3" t="s">
        <v>1356</v>
      </c>
      <c r="K83" s="3"/>
      <c r="L83" s="3"/>
      <c r="M83" s="6"/>
      <c r="N83" s="3"/>
      <c r="O83" s="3"/>
      <c r="P83" s="3"/>
      <c r="Q83" s="3"/>
      <c r="R83" s="3"/>
      <c r="S83" s="3"/>
    </row>
    <row r="84" spans="1:19" ht="20.25" thickBot="1" x14ac:dyDescent="0.45">
      <c r="A84" s="262" t="s">
        <v>1824</v>
      </c>
      <c r="B84" s="186" t="s">
        <v>1389</v>
      </c>
      <c r="C84" s="187">
        <v>42081</v>
      </c>
      <c r="D84" s="188" t="s">
        <v>1838</v>
      </c>
      <c r="E84" s="189"/>
      <c r="F84" s="189">
        <v>24000000</v>
      </c>
      <c r="G84" s="264" t="s">
        <v>637</v>
      </c>
      <c r="H84" s="266">
        <v>130.69999999999999</v>
      </c>
      <c r="I84" s="258">
        <v>50</v>
      </c>
      <c r="J84" s="188" t="s">
        <v>1836</v>
      </c>
      <c r="K84" s="3"/>
      <c r="L84" s="40"/>
      <c r="M84" s="40"/>
      <c r="N84" s="3"/>
      <c r="O84" s="3"/>
      <c r="P84" s="40"/>
      <c r="Q84" s="40"/>
      <c r="R84" s="3"/>
      <c r="S84" s="40"/>
    </row>
    <row r="85" spans="1:19" ht="20.25" thickTop="1" thickBot="1" x14ac:dyDescent="0.45">
      <c r="A85" s="340" t="s">
        <v>2040</v>
      </c>
      <c r="B85" s="701">
        <v>5</v>
      </c>
      <c r="C85" s="701"/>
      <c r="D85" s="702"/>
      <c r="E85" s="721">
        <f>SUM(F80:F84)</f>
        <v>159580000</v>
      </c>
      <c r="F85" s="722"/>
      <c r="G85" s="393"/>
      <c r="H85" s="332">
        <f>SUM(H80:H84)</f>
        <v>444.7</v>
      </c>
      <c r="I85" s="332">
        <f>SUM(I80:I84)</f>
        <v>132</v>
      </c>
      <c r="J85" s="382"/>
      <c r="K85" s="3"/>
      <c r="L85" s="40"/>
      <c r="M85" s="40"/>
      <c r="N85" s="3"/>
      <c r="O85" s="3"/>
      <c r="P85" s="40"/>
      <c r="Q85" s="40"/>
      <c r="R85" s="3"/>
      <c r="S85" s="40"/>
    </row>
    <row r="86" spans="1:19" ht="20.25" thickTop="1" x14ac:dyDescent="0.4">
      <c r="A86" s="42" t="s">
        <v>1827</v>
      </c>
      <c r="B86" s="9" t="s">
        <v>1398</v>
      </c>
      <c r="C86" s="36">
        <v>41401</v>
      </c>
      <c r="D86" s="7" t="s">
        <v>1366</v>
      </c>
      <c r="E86" s="10"/>
      <c r="F86" s="10">
        <v>41000000</v>
      </c>
      <c r="G86" s="28" t="s">
        <v>205</v>
      </c>
      <c r="H86" s="137">
        <v>170</v>
      </c>
      <c r="I86" s="152"/>
      <c r="J86" s="7" t="s">
        <v>681</v>
      </c>
      <c r="K86" s="3"/>
      <c r="L86" s="3"/>
      <c r="M86" s="6"/>
      <c r="N86" s="3"/>
      <c r="O86" s="3"/>
      <c r="P86" s="3"/>
      <c r="Q86" s="3"/>
      <c r="R86" s="3"/>
      <c r="S86" s="3"/>
    </row>
    <row r="87" spans="1:19" ht="37.5" x14ac:dyDescent="0.4">
      <c r="A87" s="13" t="s">
        <v>1359</v>
      </c>
      <c r="B87" s="2" t="s">
        <v>1398</v>
      </c>
      <c r="C87" s="35">
        <v>41418</v>
      </c>
      <c r="D87" s="6" t="s">
        <v>1828</v>
      </c>
      <c r="E87" s="4"/>
      <c r="F87" s="41">
        <v>17325000</v>
      </c>
      <c r="G87" s="37" t="s">
        <v>1620</v>
      </c>
      <c r="H87" s="135">
        <v>121</v>
      </c>
      <c r="I87" s="139">
        <v>25</v>
      </c>
      <c r="J87" s="3" t="s">
        <v>1356</v>
      </c>
      <c r="K87" s="3"/>
      <c r="L87" s="3"/>
      <c r="M87" s="6"/>
      <c r="N87" s="3"/>
      <c r="O87" s="3"/>
      <c r="P87" s="3"/>
      <c r="Q87" s="3"/>
      <c r="R87" s="3"/>
      <c r="S87" s="3"/>
    </row>
    <row r="88" spans="1:19" ht="37.5" x14ac:dyDescent="0.4">
      <c r="A88" s="13" t="s">
        <v>1359</v>
      </c>
      <c r="B88" s="2" t="s">
        <v>1398</v>
      </c>
      <c r="C88" s="35">
        <v>41436</v>
      </c>
      <c r="D88" s="6" t="s">
        <v>1829</v>
      </c>
      <c r="E88" s="4"/>
      <c r="F88" s="4">
        <v>10791385</v>
      </c>
      <c r="G88" s="37" t="s">
        <v>546</v>
      </c>
      <c r="H88" s="135">
        <v>90</v>
      </c>
      <c r="I88" s="139">
        <v>20</v>
      </c>
      <c r="J88" s="3" t="s">
        <v>1356</v>
      </c>
      <c r="K88" s="3"/>
      <c r="L88" s="3"/>
      <c r="M88" s="6"/>
      <c r="N88" s="3"/>
      <c r="O88" s="3"/>
      <c r="P88" s="3"/>
      <c r="Q88" s="3"/>
      <c r="R88" s="3"/>
      <c r="S88" s="3"/>
    </row>
    <row r="89" spans="1:19" x14ac:dyDescent="0.4">
      <c r="A89" s="13" t="s">
        <v>1359</v>
      </c>
      <c r="B89" s="2" t="s">
        <v>30</v>
      </c>
      <c r="C89" s="35">
        <v>41422</v>
      </c>
      <c r="D89" s="3" t="s">
        <v>1830</v>
      </c>
      <c r="E89" s="4">
        <v>18253200</v>
      </c>
      <c r="F89" s="4">
        <v>17300000</v>
      </c>
      <c r="G89" s="37" t="s">
        <v>1620</v>
      </c>
      <c r="H89" s="135">
        <v>131</v>
      </c>
      <c r="I89" s="139">
        <v>25</v>
      </c>
      <c r="J89" s="3" t="s">
        <v>1356</v>
      </c>
      <c r="K89" s="3"/>
      <c r="L89" s="3"/>
      <c r="M89" s="6"/>
      <c r="N89" s="3"/>
      <c r="O89" s="3"/>
      <c r="P89" s="3"/>
      <c r="Q89" s="3"/>
      <c r="R89" s="3"/>
      <c r="S89" s="3"/>
    </row>
    <row r="90" spans="1:19" x14ac:dyDescent="0.4">
      <c r="A90" s="13" t="s">
        <v>1824</v>
      </c>
      <c r="B90" s="2" t="s">
        <v>30</v>
      </c>
      <c r="C90" s="35">
        <v>41448</v>
      </c>
      <c r="D90" s="3" t="s">
        <v>1831</v>
      </c>
      <c r="E90" s="4"/>
      <c r="F90" s="4">
        <v>19980000</v>
      </c>
      <c r="G90" s="27" t="s">
        <v>1756</v>
      </c>
      <c r="H90" s="122"/>
      <c r="I90" s="145"/>
      <c r="J90" s="3" t="s">
        <v>1356</v>
      </c>
      <c r="K90" s="3"/>
      <c r="L90" s="3"/>
      <c r="M90" s="6"/>
      <c r="N90" s="3"/>
      <c r="O90" s="3"/>
      <c r="P90" s="3"/>
      <c r="Q90" s="3"/>
      <c r="R90" s="3"/>
      <c r="S90" s="3"/>
    </row>
    <row r="91" spans="1:19" ht="37.5" x14ac:dyDescent="0.4">
      <c r="A91" s="13" t="s">
        <v>1359</v>
      </c>
      <c r="B91" s="2" t="s">
        <v>30</v>
      </c>
      <c r="C91" s="35">
        <v>41453</v>
      </c>
      <c r="D91" s="6" t="s">
        <v>1832</v>
      </c>
      <c r="E91" s="4">
        <v>6252750</v>
      </c>
      <c r="F91" s="4">
        <v>5500000</v>
      </c>
      <c r="G91" s="5" t="s">
        <v>1833</v>
      </c>
      <c r="H91" s="139">
        <v>3.8</v>
      </c>
      <c r="I91" s="145">
        <v>12</v>
      </c>
      <c r="J91" s="3" t="s">
        <v>1356</v>
      </c>
      <c r="K91" s="3"/>
      <c r="L91" s="3"/>
      <c r="M91" s="6"/>
      <c r="N91" s="3"/>
      <c r="O91" s="3"/>
      <c r="P91" s="3"/>
      <c r="Q91" s="3"/>
      <c r="R91" s="3"/>
      <c r="S91" s="3"/>
    </row>
    <row r="92" spans="1:19" ht="20.25" thickBot="1" x14ac:dyDescent="0.45">
      <c r="A92" s="262" t="s">
        <v>1834</v>
      </c>
      <c r="B92" s="186" t="s">
        <v>30</v>
      </c>
      <c r="C92" s="187">
        <v>41635</v>
      </c>
      <c r="D92" s="188" t="s">
        <v>1835</v>
      </c>
      <c r="E92" s="189">
        <v>31887000</v>
      </c>
      <c r="F92" s="189">
        <v>25950000</v>
      </c>
      <c r="G92" s="190" t="s">
        <v>205</v>
      </c>
      <c r="H92" s="251">
        <v>319</v>
      </c>
      <c r="I92" s="258">
        <v>15</v>
      </c>
      <c r="J92" s="188" t="s">
        <v>1356</v>
      </c>
      <c r="K92" s="3"/>
      <c r="L92" s="3"/>
      <c r="M92" s="6"/>
      <c r="N92" s="3"/>
      <c r="O92" s="3"/>
      <c r="P92" s="3"/>
      <c r="Q92" s="3"/>
      <c r="R92" s="3"/>
      <c r="S92" s="3"/>
    </row>
    <row r="93" spans="1:19" ht="20.25" thickTop="1" thickBot="1" x14ac:dyDescent="0.45">
      <c r="A93" s="340" t="s">
        <v>2040</v>
      </c>
      <c r="B93" s="701">
        <v>7</v>
      </c>
      <c r="C93" s="701"/>
      <c r="D93" s="702"/>
      <c r="E93" s="727">
        <f>SUM(F86:F92)</f>
        <v>137846385</v>
      </c>
      <c r="F93" s="728"/>
      <c r="G93" s="387"/>
      <c r="H93" s="333">
        <f>SUM(H86:H92)</f>
        <v>834.8</v>
      </c>
      <c r="I93" s="333">
        <f>SUM(I86:I92)</f>
        <v>97</v>
      </c>
      <c r="J93" s="382"/>
      <c r="K93" s="3"/>
      <c r="L93" s="3"/>
      <c r="M93" s="6"/>
      <c r="N93" s="3"/>
      <c r="O93" s="3"/>
      <c r="P93" s="3"/>
      <c r="Q93" s="3"/>
      <c r="R93" s="3"/>
      <c r="S93" s="3"/>
    </row>
    <row r="94" spans="1:19" ht="21" thickTop="1" thickBot="1" x14ac:dyDescent="0.45">
      <c r="A94" s="263" t="s">
        <v>1827</v>
      </c>
      <c r="B94" s="199" t="s">
        <v>1460</v>
      </c>
      <c r="C94" s="200">
        <v>40953</v>
      </c>
      <c r="D94" s="201" t="s">
        <v>31</v>
      </c>
      <c r="E94" s="202"/>
      <c r="F94" s="202">
        <v>27000000</v>
      </c>
      <c r="G94" s="203" t="s">
        <v>205</v>
      </c>
      <c r="H94" s="252"/>
      <c r="I94" s="261"/>
      <c r="J94" s="201" t="s">
        <v>681</v>
      </c>
      <c r="K94" s="3"/>
      <c r="L94" s="3"/>
      <c r="M94" s="6"/>
      <c r="N94" s="3"/>
      <c r="O94" s="3"/>
      <c r="P94" s="3"/>
      <c r="Q94" s="3"/>
      <c r="R94" s="3"/>
      <c r="S94" s="3"/>
    </row>
    <row r="95" spans="1:19" ht="20.25" thickTop="1" thickBot="1" x14ac:dyDescent="0.45">
      <c r="A95" s="340" t="s">
        <v>2040</v>
      </c>
      <c r="B95" s="701">
        <v>1</v>
      </c>
      <c r="C95" s="701"/>
      <c r="D95" s="702"/>
      <c r="E95" s="727">
        <f>SUM(F94)</f>
        <v>27000000</v>
      </c>
      <c r="F95" s="728"/>
      <c r="G95" s="387"/>
      <c r="H95" s="333">
        <f>SUM(H94)</f>
        <v>0</v>
      </c>
      <c r="I95" s="333">
        <f>SUM(I94)</f>
        <v>0</v>
      </c>
      <c r="J95" s="382"/>
      <c r="K95" s="3"/>
      <c r="L95" s="3"/>
      <c r="M95" s="6"/>
      <c r="N95" s="3"/>
      <c r="O95" s="3"/>
      <c r="P95" s="3"/>
      <c r="Q95" s="3"/>
      <c r="R95" s="3"/>
      <c r="S95" s="3"/>
    </row>
    <row r="96" spans="1:19" ht="20.25" thickTop="1" x14ac:dyDescent="0.4">
      <c r="A96" s="42" t="s">
        <v>1824</v>
      </c>
      <c r="B96" s="9" t="s">
        <v>1788</v>
      </c>
      <c r="C96" s="36">
        <v>40478</v>
      </c>
      <c r="D96" s="7" t="s">
        <v>1825</v>
      </c>
      <c r="E96" s="10"/>
      <c r="F96" s="10"/>
      <c r="G96" s="28"/>
      <c r="H96" s="137"/>
      <c r="I96" s="146"/>
      <c r="J96" s="7" t="s">
        <v>1356</v>
      </c>
      <c r="K96" s="3"/>
      <c r="L96" s="3"/>
      <c r="M96" s="6"/>
      <c r="N96" s="3"/>
      <c r="O96" s="3"/>
      <c r="P96" s="3"/>
      <c r="Q96" s="3"/>
      <c r="R96" s="3"/>
      <c r="S96" s="3"/>
    </row>
    <row r="97" spans="1:19" ht="20.25" thickBot="1" x14ac:dyDescent="0.45">
      <c r="A97" s="262" t="s">
        <v>1824</v>
      </c>
      <c r="B97" s="186" t="s">
        <v>1788</v>
      </c>
      <c r="C97" s="187">
        <v>40633</v>
      </c>
      <c r="D97" s="188" t="s">
        <v>1826</v>
      </c>
      <c r="E97" s="189"/>
      <c r="F97" s="189"/>
      <c r="G97" s="190"/>
      <c r="H97" s="251"/>
      <c r="I97" s="258"/>
      <c r="J97" s="188" t="s">
        <v>1356</v>
      </c>
      <c r="K97" s="3"/>
      <c r="L97" s="3"/>
      <c r="M97" s="6"/>
      <c r="N97" s="3"/>
      <c r="O97" s="3"/>
      <c r="P97" s="3"/>
      <c r="Q97" s="3"/>
      <c r="R97" s="3"/>
      <c r="S97" s="3"/>
    </row>
    <row r="98" spans="1:19" ht="20.45" customHeight="1" thickTop="1" x14ac:dyDescent="0.4">
      <c r="A98" s="339" t="s">
        <v>2040</v>
      </c>
      <c r="B98" s="756">
        <v>2</v>
      </c>
      <c r="C98" s="756"/>
      <c r="D98" s="757"/>
      <c r="E98" s="754">
        <f>SUM(F96:F97)</f>
        <v>0</v>
      </c>
      <c r="F98" s="755"/>
      <c r="G98" s="406"/>
      <c r="H98" s="338">
        <f>SUM(H96:H97)</f>
        <v>0</v>
      </c>
      <c r="I98" s="338">
        <f>SUM(I96:I97)</f>
        <v>0</v>
      </c>
      <c r="J98" s="407"/>
      <c r="K98" s="52"/>
      <c r="L98" s="52"/>
      <c r="M98" s="66"/>
      <c r="N98" s="52"/>
      <c r="O98" s="52"/>
      <c r="P98" s="66"/>
      <c r="Q98" s="66"/>
      <c r="R98" s="52"/>
      <c r="S98" s="66"/>
    </row>
    <row r="99" spans="1:19" x14ac:dyDescent="0.4">
      <c r="A99" s="55"/>
      <c r="B99" s="56"/>
      <c r="C99" s="57"/>
      <c r="D99" s="58"/>
      <c r="E99" s="59"/>
      <c r="F99" s="68"/>
      <c r="G99" s="60"/>
      <c r="H99" s="157"/>
      <c r="I99" s="148"/>
      <c r="J99" s="58"/>
      <c r="K99" s="74"/>
      <c r="L99" s="74"/>
      <c r="M99" s="75"/>
      <c r="N99" s="74"/>
      <c r="O99" s="74"/>
      <c r="P99" s="75"/>
      <c r="Q99" s="75"/>
      <c r="R99" s="75"/>
      <c r="S99" s="75"/>
    </row>
    <row r="100" spans="1:19" x14ac:dyDescent="0.4">
      <c r="A100" s="13"/>
      <c r="B100" s="2"/>
      <c r="C100" s="35"/>
      <c r="D100" s="3"/>
      <c r="E100" s="4"/>
      <c r="F100" s="4"/>
      <c r="G100" s="27"/>
      <c r="H100" s="122"/>
      <c r="I100" s="139"/>
      <c r="J100" s="3"/>
      <c r="K100" s="3"/>
      <c r="L100" s="40"/>
      <c r="M100" s="40"/>
      <c r="N100" s="3"/>
      <c r="O100" s="3"/>
      <c r="P100" s="40"/>
      <c r="Q100" s="40"/>
      <c r="R100" s="3"/>
      <c r="S100" s="40"/>
    </row>
    <row r="101" spans="1:19" x14ac:dyDescent="0.4">
      <c r="A101" s="13"/>
      <c r="B101" s="2"/>
      <c r="C101" s="35"/>
      <c r="D101" s="3"/>
      <c r="E101" s="4"/>
      <c r="F101" s="4"/>
      <c r="G101" s="29"/>
      <c r="H101" s="143"/>
      <c r="I101" s="139"/>
      <c r="J101" s="3"/>
      <c r="K101" s="3"/>
      <c r="L101" s="6"/>
      <c r="M101" s="40"/>
      <c r="N101" s="3"/>
      <c r="O101" s="3"/>
      <c r="P101" s="40"/>
      <c r="Q101" s="40"/>
      <c r="R101" s="3"/>
      <c r="S101" s="40"/>
    </row>
    <row r="102" spans="1:19" x14ac:dyDescent="0.4">
      <c r="A102" s="13"/>
      <c r="B102" s="2"/>
      <c r="C102" s="35"/>
      <c r="D102" s="3"/>
      <c r="E102" s="4"/>
      <c r="F102" s="4"/>
      <c r="G102" s="29"/>
      <c r="H102" s="143"/>
      <c r="I102" s="139"/>
      <c r="J102" s="3"/>
      <c r="K102" s="3"/>
      <c r="L102" s="6"/>
      <c r="M102" s="40"/>
      <c r="N102" s="3"/>
      <c r="O102" s="3"/>
      <c r="P102" s="40"/>
      <c r="Q102" s="40"/>
      <c r="R102" s="3"/>
      <c r="S102" s="40"/>
    </row>
    <row r="103" spans="1:19" x14ac:dyDescent="0.4">
      <c r="A103" s="13"/>
      <c r="B103" s="2"/>
      <c r="C103" s="35"/>
      <c r="D103" s="3"/>
      <c r="E103" s="4"/>
      <c r="F103" s="4"/>
      <c r="G103" s="27"/>
      <c r="H103" s="122"/>
      <c r="I103" s="139"/>
      <c r="J103" s="3"/>
      <c r="K103" s="3"/>
      <c r="L103" s="6"/>
      <c r="M103" s="40"/>
      <c r="N103" s="3"/>
      <c r="O103" s="3"/>
      <c r="P103" s="40"/>
      <c r="Q103" s="40"/>
      <c r="R103" s="3"/>
      <c r="S103" s="40"/>
    </row>
    <row r="104" spans="1:19" x14ac:dyDescent="0.4">
      <c r="A104" s="13"/>
      <c r="B104" s="2"/>
      <c r="C104" s="35"/>
      <c r="D104" s="3"/>
      <c r="E104" s="4"/>
      <c r="F104" s="4"/>
      <c r="G104" s="30"/>
      <c r="H104" s="142"/>
      <c r="I104" s="139"/>
      <c r="J104" s="3"/>
      <c r="K104" s="3"/>
      <c r="L104" s="6"/>
      <c r="M104" s="40"/>
      <c r="N104" s="3"/>
      <c r="O104" s="3"/>
      <c r="P104" s="40"/>
      <c r="Q104" s="40"/>
      <c r="R104" s="3"/>
      <c r="S104" s="40"/>
    </row>
    <row r="105" spans="1:19" x14ac:dyDescent="0.4">
      <c r="A105" s="13"/>
      <c r="B105" s="2"/>
      <c r="C105" s="35"/>
      <c r="D105" s="3"/>
      <c r="E105" s="4"/>
      <c r="F105" s="4"/>
      <c r="G105" s="30"/>
      <c r="H105" s="142"/>
      <c r="I105" s="139"/>
      <c r="J105" s="3"/>
      <c r="K105" s="3"/>
      <c r="L105" s="40"/>
      <c r="M105" s="40"/>
      <c r="N105" s="3"/>
      <c r="O105" s="3"/>
      <c r="P105" s="40"/>
      <c r="Q105" s="40"/>
      <c r="R105" s="3"/>
      <c r="S105" s="40"/>
    </row>
    <row r="106" spans="1:19" x14ac:dyDescent="0.4">
      <c r="A106" s="13"/>
      <c r="B106" s="2"/>
      <c r="C106" s="35"/>
      <c r="D106" s="3"/>
      <c r="E106" s="4"/>
      <c r="F106" s="4"/>
      <c r="G106" s="29"/>
      <c r="H106" s="143"/>
      <c r="I106" s="139"/>
      <c r="J106" s="3"/>
      <c r="K106" s="3"/>
      <c r="L106" s="46"/>
      <c r="M106" s="40"/>
      <c r="N106" s="3"/>
      <c r="O106" s="3"/>
      <c r="P106" s="48"/>
      <c r="Q106" s="40"/>
      <c r="R106" s="3"/>
      <c r="S106" s="40"/>
    </row>
    <row r="107" spans="1:19" x14ac:dyDescent="0.4">
      <c r="A107" s="13"/>
      <c r="B107" s="2"/>
      <c r="C107" s="35"/>
      <c r="D107" s="3"/>
      <c r="E107" s="4"/>
      <c r="F107" s="4"/>
      <c r="G107" s="29"/>
      <c r="H107" s="143"/>
      <c r="I107" s="139"/>
      <c r="J107" s="3"/>
      <c r="K107" s="3"/>
      <c r="L107" s="40"/>
      <c r="M107" s="40"/>
      <c r="N107" s="3"/>
      <c r="O107" s="3"/>
      <c r="P107" s="40"/>
      <c r="Q107" s="40"/>
      <c r="R107" s="3"/>
      <c r="S107" s="40"/>
    </row>
    <row r="108" spans="1:19" x14ac:dyDescent="0.4">
      <c r="A108" s="49"/>
      <c r="B108" s="50"/>
      <c r="C108" s="51"/>
      <c r="D108" s="52"/>
      <c r="E108" s="53"/>
      <c r="F108" s="53"/>
      <c r="G108" s="67"/>
      <c r="H108" s="156"/>
      <c r="I108" s="147"/>
      <c r="J108" s="52"/>
      <c r="K108" s="52"/>
      <c r="L108" s="72"/>
      <c r="M108" s="72"/>
      <c r="N108" s="52"/>
      <c r="O108" s="52"/>
      <c r="P108" s="72"/>
      <c r="Q108" s="72"/>
      <c r="R108" s="52"/>
      <c r="S108" s="72"/>
    </row>
    <row r="109" spans="1:19" x14ac:dyDescent="0.4">
      <c r="A109" s="55"/>
      <c r="B109" s="56"/>
      <c r="C109" s="57"/>
      <c r="D109" s="70"/>
      <c r="E109" s="59"/>
      <c r="F109" s="59"/>
      <c r="G109" s="60"/>
      <c r="H109" s="157"/>
      <c r="I109" s="148"/>
      <c r="J109" s="58"/>
      <c r="K109" s="58"/>
      <c r="L109" s="70"/>
      <c r="M109" s="70"/>
      <c r="N109" s="58"/>
      <c r="O109" s="58"/>
      <c r="P109" s="70"/>
      <c r="Q109" s="70"/>
      <c r="R109" s="58"/>
      <c r="S109" s="70"/>
    </row>
    <row r="110" spans="1:19" x14ac:dyDescent="0.4">
      <c r="A110" s="13"/>
      <c r="B110" s="2"/>
      <c r="C110" s="35"/>
      <c r="D110" s="6"/>
      <c r="E110" s="4"/>
      <c r="F110" s="4"/>
      <c r="G110" s="27"/>
      <c r="H110" s="122"/>
      <c r="I110" s="139"/>
      <c r="J110" s="3"/>
      <c r="K110" s="3"/>
      <c r="L110" s="6"/>
      <c r="M110" s="6"/>
      <c r="N110" s="3"/>
      <c r="O110" s="3"/>
      <c r="P110" s="6"/>
      <c r="Q110" s="6"/>
      <c r="R110" s="3"/>
      <c r="S110" s="6"/>
    </row>
    <row r="111" spans="1:19" x14ac:dyDescent="0.4">
      <c r="A111" s="13"/>
      <c r="B111" s="2"/>
      <c r="C111" s="35"/>
      <c r="D111" s="6"/>
      <c r="E111" s="4"/>
      <c r="F111" s="4"/>
      <c r="G111" s="27"/>
      <c r="H111" s="122"/>
      <c r="I111" s="139"/>
      <c r="J111" s="3"/>
      <c r="K111" s="3"/>
      <c r="L111" s="6"/>
      <c r="M111" s="6"/>
      <c r="N111" s="3"/>
      <c r="O111" s="3"/>
      <c r="P111" s="6"/>
      <c r="Q111" s="6"/>
      <c r="R111" s="3"/>
      <c r="S111" s="6"/>
    </row>
    <row r="112" spans="1:19" x14ac:dyDescent="0.4">
      <c r="A112" s="13"/>
      <c r="B112" s="2"/>
      <c r="C112" s="35"/>
      <c r="D112" s="6"/>
      <c r="E112" s="4"/>
      <c r="F112" s="4"/>
      <c r="G112" s="27"/>
      <c r="H112" s="122"/>
      <c r="I112" s="139"/>
      <c r="J112" s="3"/>
      <c r="K112" s="3"/>
      <c r="L112" s="40"/>
      <c r="M112" s="40"/>
      <c r="N112" s="3"/>
      <c r="O112" s="3"/>
      <c r="P112" s="40"/>
      <c r="Q112" s="40"/>
      <c r="R112" s="3"/>
      <c r="S112" s="40"/>
    </row>
    <row r="113" spans="1:19" x14ac:dyDescent="0.4">
      <c r="A113" s="13"/>
      <c r="B113" s="2"/>
      <c r="C113" s="35"/>
      <c r="D113" s="3"/>
      <c r="E113" s="4"/>
      <c r="F113" s="4"/>
      <c r="G113" s="27"/>
      <c r="H113" s="122"/>
      <c r="I113" s="139"/>
      <c r="J113" s="3"/>
      <c r="K113" s="3"/>
      <c r="L113" s="40"/>
      <c r="M113" s="40"/>
      <c r="N113" s="3"/>
      <c r="O113" s="3"/>
      <c r="P113" s="40"/>
      <c r="Q113" s="40"/>
      <c r="R113" s="3"/>
      <c r="S113" s="40"/>
    </row>
    <row r="114" spans="1:19" x14ac:dyDescent="0.4">
      <c r="A114" s="13"/>
      <c r="B114" s="2"/>
      <c r="C114" s="35"/>
      <c r="D114" s="3"/>
      <c r="E114" s="4"/>
      <c r="F114" s="15"/>
      <c r="G114" s="27"/>
      <c r="H114" s="122"/>
      <c r="I114" s="139"/>
      <c r="J114" s="3"/>
      <c r="K114" s="6"/>
      <c r="L114" s="3"/>
      <c r="M114" s="6"/>
      <c r="N114" s="3"/>
      <c r="O114" s="3"/>
      <c r="P114" s="6"/>
      <c r="Q114" s="6"/>
      <c r="R114" s="6"/>
      <c r="S114" s="6"/>
    </row>
    <row r="115" spans="1:19" x14ac:dyDescent="0.4">
      <c r="A115" s="13"/>
      <c r="B115" s="2"/>
      <c r="C115" s="35"/>
      <c r="D115" s="3"/>
      <c r="E115" s="4"/>
      <c r="F115" s="15"/>
      <c r="G115" s="27"/>
      <c r="H115" s="122"/>
      <c r="I115" s="139"/>
      <c r="J115" s="3"/>
      <c r="K115" s="3"/>
      <c r="L115" s="6"/>
      <c r="M115" s="6"/>
      <c r="N115" s="3"/>
      <c r="O115" s="3"/>
      <c r="P115" s="6"/>
      <c r="Q115" s="6"/>
      <c r="R115" s="6"/>
      <c r="S115" s="6"/>
    </row>
    <row r="116" spans="1:19" x14ac:dyDescent="0.4">
      <c r="A116" s="13"/>
      <c r="B116" s="2"/>
      <c r="C116" s="35"/>
      <c r="D116" s="3"/>
      <c r="E116" s="4"/>
      <c r="F116" s="4"/>
      <c r="G116" s="27"/>
      <c r="H116" s="122"/>
      <c r="I116" s="139"/>
      <c r="J116" s="3"/>
      <c r="K116" s="3"/>
      <c r="L116" s="3"/>
      <c r="M116" s="6"/>
      <c r="N116" s="3"/>
      <c r="O116" s="3"/>
      <c r="P116" s="6"/>
      <c r="Q116" s="6"/>
      <c r="R116" s="6"/>
      <c r="S116" s="6"/>
    </row>
    <row r="117" spans="1:19" x14ac:dyDescent="0.4">
      <c r="A117" s="13"/>
      <c r="B117" s="2"/>
      <c r="C117" s="35"/>
      <c r="D117" s="3"/>
      <c r="E117" s="4"/>
      <c r="F117" s="4"/>
      <c r="G117" s="27"/>
      <c r="H117" s="122"/>
      <c r="I117" s="139"/>
      <c r="J117" s="3"/>
      <c r="K117" s="45"/>
      <c r="L117" s="45"/>
      <c r="M117" s="47"/>
      <c r="N117" s="45"/>
      <c r="O117" s="45"/>
      <c r="P117" s="47"/>
      <c r="Q117" s="47"/>
      <c r="R117" s="47"/>
      <c r="S117" s="47"/>
    </row>
    <row r="118" spans="1:19" x14ac:dyDescent="0.4">
      <c r="A118" s="49"/>
      <c r="B118" s="50"/>
      <c r="C118" s="51"/>
      <c r="D118" s="52"/>
      <c r="E118" s="53"/>
      <c r="F118" s="53"/>
      <c r="G118" s="63"/>
      <c r="H118" s="140"/>
      <c r="I118" s="147"/>
      <c r="J118" s="52"/>
      <c r="K118" s="76"/>
      <c r="L118" s="76"/>
      <c r="M118" s="77"/>
      <c r="N118" s="76"/>
      <c r="O118" s="76"/>
      <c r="P118" s="77"/>
      <c r="Q118" s="77"/>
      <c r="R118" s="77"/>
      <c r="S118" s="77"/>
    </row>
    <row r="119" spans="1:19" x14ac:dyDescent="0.4">
      <c r="A119" s="55"/>
      <c r="B119" s="56"/>
      <c r="C119" s="57"/>
      <c r="D119" s="58"/>
      <c r="E119" s="59"/>
      <c r="F119" s="59"/>
      <c r="G119" s="60"/>
      <c r="H119" s="157"/>
      <c r="I119" s="148"/>
      <c r="J119" s="58"/>
      <c r="K119" s="58"/>
      <c r="L119" s="58"/>
      <c r="M119" s="70"/>
      <c r="N119" s="58"/>
      <c r="O119" s="58"/>
      <c r="P119" s="70"/>
      <c r="Q119" s="70"/>
      <c r="R119" s="58"/>
      <c r="S119" s="70"/>
    </row>
    <row r="120" spans="1:19" x14ac:dyDescent="0.4">
      <c r="A120" s="13"/>
      <c r="B120" s="2"/>
      <c r="C120" s="35"/>
      <c r="D120" s="3"/>
      <c r="E120" s="4"/>
      <c r="F120" s="4"/>
      <c r="G120" s="27"/>
      <c r="H120" s="122"/>
      <c r="I120" s="139"/>
      <c r="J120" s="3"/>
      <c r="K120" s="3"/>
      <c r="L120" s="3"/>
      <c r="M120" s="6"/>
      <c r="N120" s="3"/>
      <c r="O120" s="3"/>
      <c r="P120" s="6"/>
      <c r="Q120" s="6"/>
      <c r="R120" s="3"/>
      <c r="S120" s="6"/>
    </row>
    <row r="121" spans="1:19" x14ac:dyDescent="0.4">
      <c r="A121" s="13"/>
      <c r="B121" s="2"/>
      <c r="C121" s="35"/>
      <c r="D121" s="6"/>
      <c r="E121" s="4"/>
      <c r="F121" s="4"/>
      <c r="G121" s="27"/>
      <c r="H121" s="122"/>
      <c r="I121" s="139"/>
      <c r="J121" s="3"/>
      <c r="K121" s="3"/>
      <c r="L121" s="40"/>
      <c r="M121" s="40"/>
      <c r="N121" s="3"/>
      <c r="O121" s="3"/>
      <c r="P121" s="40"/>
      <c r="Q121" s="40"/>
      <c r="R121" s="3"/>
      <c r="S121" s="40"/>
    </row>
    <row r="122" spans="1:19" x14ac:dyDescent="0.4">
      <c r="A122" s="13"/>
      <c r="B122" s="2"/>
      <c r="C122" s="35"/>
      <c r="D122" s="6"/>
      <c r="E122" s="4"/>
      <c r="F122" s="4"/>
      <c r="G122" s="27"/>
      <c r="H122" s="122"/>
      <c r="I122" s="139"/>
      <c r="J122" s="3"/>
      <c r="K122" s="3"/>
      <c r="L122" s="40"/>
      <c r="M122" s="40"/>
      <c r="N122" s="3"/>
      <c r="O122" s="3"/>
      <c r="P122" s="40"/>
      <c r="Q122" s="40"/>
      <c r="R122" s="3"/>
      <c r="S122" s="40"/>
    </row>
    <row r="123" spans="1:19" x14ac:dyDescent="0.4">
      <c r="A123" s="13"/>
      <c r="B123" s="2"/>
      <c r="C123" s="35"/>
      <c r="D123" s="12"/>
      <c r="E123" s="4"/>
      <c r="F123" s="4"/>
      <c r="G123" s="27"/>
      <c r="H123" s="122"/>
      <c r="I123" s="139"/>
      <c r="J123" s="3"/>
      <c r="K123" s="3"/>
      <c r="L123" s="40"/>
      <c r="M123" s="40"/>
      <c r="N123" s="3"/>
      <c r="O123" s="3"/>
      <c r="P123" s="40"/>
      <c r="Q123" s="40"/>
      <c r="R123" s="3"/>
      <c r="S123" s="40"/>
    </row>
    <row r="124" spans="1:19" x14ac:dyDescent="0.4">
      <c r="A124" s="13"/>
      <c r="B124" s="2"/>
      <c r="C124" s="35"/>
      <c r="D124" s="6"/>
      <c r="E124" s="4"/>
      <c r="F124" s="4"/>
      <c r="G124" s="27"/>
      <c r="H124" s="122"/>
      <c r="I124" s="139"/>
      <c r="J124" s="3"/>
      <c r="K124" s="3"/>
      <c r="L124" s="40"/>
      <c r="M124" s="40"/>
      <c r="N124" s="3"/>
      <c r="O124" s="3"/>
      <c r="P124" s="40"/>
      <c r="Q124" s="40"/>
      <c r="R124" s="3"/>
      <c r="S124" s="40"/>
    </row>
    <row r="125" spans="1:19" x14ac:dyDescent="0.4">
      <c r="A125" s="13"/>
      <c r="B125" s="2"/>
      <c r="C125" s="35"/>
      <c r="D125" s="3"/>
      <c r="E125" s="4"/>
      <c r="F125" s="14"/>
      <c r="G125" s="27"/>
      <c r="H125" s="122"/>
      <c r="I125" s="139"/>
      <c r="J125" s="3"/>
      <c r="K125" s="3"/>
      <c r="L125" s="3"/>
      <c r="M125" s="6"/>
      <c r="N125" s="3"/>
      <c r="O125" s="3"/>
      <c r="P125" s="6"/>
      <c r="Q125" s="6"/>
      <c r="R125" s="3"/>
      <c r="S125" s="6"/>
    </row>
    <row r="126" spans="1:19" x14ac:dyDescent="0.4">
      <c r="A126" s="13"/>
      <c r="B126" s="2"/>
      <c r="C126" s="35"/>
      <c r="D126" s="3"/>
      <c r="E126" s="4"/>
      <c r="F126" s="14"/>
      <c r="G126" s="27"/>
      <c r="H126" s="122"/>
      <c r="I126" s="139"/>
      <c r="J126" s="3"/>
      <c r="K126" s="3"/>
      <c r="L126" s="3"/>
      <c r="M126" s="6"/>
      <c r="N126" s="3"/>
      <c r="O126" s="3"/>
      <c r="P126" s="6"/>
      <c r="Q126" s="6"/>
      <c r="R126" s="3"/>
      <c r="S126" s="6"/>
    </row>
    <row r="127" spans="1:19" x14ac:dyDescent="0.4">
      <c r="A127" s="13"/>
      <c r="B127" s="2"/>
      <c r="C127" s="35"/>
      <c r="D127" s="3"/>
      <c r="E127" s="4"/>
      <c r="F127" s="14"/>
      <c r="G127" s="27"/>
      <c r="H127" s="122"/>
      <c r="I127" s="139"/>
      <c r="J127" s="3"/>
      <c r="K127" s="3"/>
      <c r="L127" s="3"/>
      <c r="M127" s="6"/>
      <c r="N127" s="3"/>
      <c r="O127" s="3"/>
      <c r="P127" s="6"/>
      <c r="Q127" s="6"/>
      <c r="R127" s="6"/>
      <c r="S127" s="6"/>
    </row>
    <row r="128" spans="1:19" x14ac:dyDescent="0.4">
      <c r="A128" s="49"/>
      <c r="B128" s="50"/>
      <c r="C128" s="51"/>
      <c r="D128" s="52"/>
      <c r="E128" s="53"/>
      <c r="F128" s="71"/>
      <c r="G128" s="63"/>
      <c r="H128" s="140"/>
      <c r="I128" s="147"/>
      <c r="J128" s="52"/>
      <c r="K128" s="52"/>
      <c r="L128" s="52"/>
      <c r="M128" s="66"/>
      <c r="N128" s="52"/>
      <c r="O128" s="52"/>
      <c r="P128" s="66"/>
      <c r="Q128" s="66"/>
      <c r="R128" s="66"/>
      <c r="S128" s="66"/>
    </row>
    <row r="129" spans="1:19" x14ac:dyDescent="0.4">
      <c r="A129" s="78"/>
      <c r="B129" s="79"/>
      <c r="C129" s="33"/>
      <c r="D129" s="24"/>
      <c r="E129" s="32"/>
      <c r="F129" s="32"/>
      <c r="G129" s="80"/>
      <c r="H129" s="174"/>
      <c r="I129" s="149"/>
      <c r="J129" s="24"/>
      <c r="K129" s="24"/>
      <c r="L129" s="24"/>
      <c r="M129" s="23"/>
      <c r="N129" s="24"/>
      <c r="O129" s="24"/>
      <c r="P129" s="23"/>
      <c r="Q129" s="23"/>
      <c r="R129" s="24"/>
      <c r="S129" s="23"/>
    </row>
    <row r="130" spans="1:19" x14ac:dyDescent="0.4">
      <c r="A130" s="55"/>
      <c r="B130" s="56"/>
      <c r="C130" s="57"/>
      <c r="D130" s="58"/>
      <c r="E130" s="59"/>
      <c r="F130" s="59"/>
      <c r="G130" s="60"/>
      <c r="H130" s="157"/>
      <c r="I130" s="148"/>
      <c r="J130" s="58"/>
      <c r="K130" s="58"/>
      <c r="L130" s="58"/>
      <c r="M130" s="70"/>
      <c r="N130" s="58"/>
      <c r="O130" s="58"/>
      <c r="P130" s="70"/>
      <c r="Q130" s="70"/>
      <c r="R130" s="58"/>
      <c r="S130" s="70"/>
    </row>
    <row r="131" spans="1:19" x14ac:dyDescent="0.4">
      <c r="A131" s="13"/>
      <c r="B131" s="2"/>
      <c r="C131" s="35"/>
      <c r="D131" s="3"/>
      <c r="E131" s="4"/>
      <c r="F131" s="4"/>
      <c r="G131" s="27"/>
      <c r="H131" s="122"/>
      <c r="I131" s="139"/>
      <c r="J131" s="3"/>
      <c r="K131" s="3"/>
      <c r="L131" s="3"/>
      <c r="M131" s="6"/>
      <c r="N131" s="3"/>
      <c r="O131" s="3"/>
      <c r="P131" s="6"/>
      <c r="Q131" s="6"/>
      <c r="R131" s="6"/>
      <c r="S131" s="6"/>
    </row>
    <row r="132" spans="1:19" x14ac:dyDescent="0.4">
      <c r="A132" s="49"/>
      <c r="B132" s="50"/>
      <c r="C132" s="51"/>
      <c r="D132" s="52"/>
      <c r="E132" s="53"/>
      <c r="F132" s="71"/>
      <c r="G132" s="63"/>
      <c r="H132" s="140"/>
      <c r="I132" s="147"/>
      <c r="J132" s="52"/>
      <c r="K132" s="52"/>
      <c r="L132" s="52"/>
      <c r="M132" s="66"/>
      <c r="N132" s="52"/>
      <c r="O132" s="52"/>
      <c r="P132" s="66"/>
      <c r="Q132" s="66"/>
      <c r="R132" s="66"/>
      <c r="S132" s="66"/>
    </row>
    <row r="133" spans="1:19" x14ac:dyDescent="0.4">
      <c r="A133" s="55"/>
      <c r="B133" s="56"/>
      <c r="C133" s="57"/>
      <c r="D133" s="58"/>
      <c r="E133" s="59"/>
      <c r="F133" s="59"/>
      <c r="G133" s="60"/>
      <c r="H133" s="157"/>
      <c r="I133" s="148"/>
      <c r="J133" s="58"/>
      <c r="K133" s="58"/>
      <c r="L133" s="58"/>
      <c r="M133" s="70"/>
      <c r="N133" s="58"/>
      <c r="O133" s="58"/>
      <c r="P133" s="70"/>
      <c r="Q133" s="70"/>
      <c r="R133" s="58"/>
      <c r="S133" s="70"/>
    </row>
    <row r="134" spans="1:19" x14ac:dyDescent="0.4">
      <c r="A134" s="13"/>
      <c r="B134" s="2"/>
      <c r="C134" s="35"/>
      <c r="D134" s="3"/>
      <c r="E134" s="4"/>
      <c r="F134" s="4"/>
      <c r="G134" s="27"/>
      <c r="H134" s="122"/>
      <c r="I134" s="139"/>
      <c r="J134" s="3"/>
      <c r="K134" s="3"/>
      <c r="L134" s="3"/>
      <c r="M134" s="6"/>
      <c r="N134" s="3"/>
      <c r="O134" s="3"/>
      <c r="P134" s="6"/>
      <c r="Q134" s="6"/>
      <c r="R134" s="3"/>
      <c r="S134" s="6"/>
    </row>
    <row r="135" spans="1:19" x14ac:dyDescent="0.4">
      <c r="A135" s="49"/>
      <c r="B135" s="50"/>
      <c r="C135" s="51"/>
      <c r="D135" s="52"/>
      <c r="E135" s="53"/>
      <c r="F135" s="53"/>
      <c r="G135" s="63"/>
      <c r="H135" s="140"/>
      <c r="I135" s="147"/>
      <c r="J135" s="52"/>
      <c r="K135" s="52"/>
      <c r="L135" s="52"/>
      <c r="M135" s="66"/>
      <c r="N135" s="52"/>
      <c r="O135" s="52"/>
      <c r="P135" s="66"/>
      <c r="Q135" s="66"/>
      <c r="R135" s="52"/>
      <c r="S135" s="66"/>
    </row>
    <row r="136" spans="1:19" x14ac:dyDescent="0.4">
      <c r="A136" s="55"/>
      <c r="B136" s="56"/>
      <c r="C136" s="57"/>
      <c r="D136" s="58"/>
      <c r="E136" s="59"/>
      <c r="F136" s="59"/>
      <c r="G136" s="60"/>
      <c r="H136" s="157"/>
      <c r="I136" s="148"/>
      <c r="J136" s="58"/>
      <c r="K136" s="70"/>
      <c r="L136" s="58"/>
      <c r="M136" s="70"/>
      <c r="N136" s="58"/>
      <c r="O136" s="58"/>
      <c r="P136" s="70"/>
      <c r="Q136" s="70"/>
      <c r="R136" s="58"/>
      <c r="S136" s="70"/>
    </row>
    <row r="137" spans="1:19" x14ac:dyDescent="0.4">
      <c r="A137" s="49"/>
      <c r="B137" s="50"/>
      <c r="C137" s="51"/>
      <c r="D137" s="52"/>
      <c r="E137" s="53"/>
      <c r="F137" s="53"/>
      <c r="G137" s="63"/>
      <c r="H137" s="140"/>
      <c r="I137" s="147"/>
      <c r="J137" s="52"/>
      <c r="K137" s="52"/>
      <c r="L137" s="52"/>
      <c r="M137" s="66"/>
      <c r="N137" s="52"/>
      <c r="O137" s="52"/>
      <c r="P137" s="66"/>
      <c r="Q137" s="66"/>
      <c r="R137" s="52"/>
      <c r="S137" s="66"/>
    </row>
    <row r="138" spans="1:19" x14ac:dyDescent="0.4">
      <c r="A138" s="55"/>
      <c r="B138" s="56"/>
      <c r="C138" s="57"/>
      <c r="D138" s="58"/>
      <c r="E138" s="59"/>
      <c r="F138" s="59"/>
      <c r="G138" s="60"/>
      <c r="H138" s="157"/>
      <c r="I138" s="148"/>
      <c r="J138" s="58"/>
      <c r="K138" s="58"/>
      <c r="L138" s="58"/>
      <c r="M138" s="70"/>
      <c r="N138" s="58"/>
      <c r="O138" s="58"/>
      <c r="P138" s="70"/>
      <c r="Q138" s="70"/>
      <c r="R138" s="70"/>
      <c r="S138" s="70"/>
    </row>
    <row r="139" spans="1:19" x14ac:dyDescent="0.4">
      <c r="A139" s="49"/>
      <c r="B139" s="50"/>
      <c r="C139" s="51"/>
      <c r="D139" s="52"/>
      <c r="E139" s="53"/>
      <c r="F139" s="53"/>
      <c r="G139" s="63"/>
      <c r="H139" s="140"/>
      <c r="I139" s="147"/>
      <c r="J139" s="52"/>
      <c r="K139" s="52"/>
      <c r="L139" s="52"/>
      <c r="M139" s="66"/>
      <c r="N139" s="52"/>
      <c r="O139" s="52"/>
      <c r="P139" s="66"/>
      <c r="Q139" s="66"/>
      <c r="R139" s="52"/>
      <c r="S139" s="66"/>
    </row>
    <row r="140" spans="1:19" x14ac:dyDescent="0.4">
      <c r="A140" s="78"/>
      <c r="B140" s="79"/>
      <c r="C140" s="33"/>
      <c r="D140" s="24"/>
      <c r="E140" s="32"/>
      <c r="F140" s="32"/>
      <c r="G140" s="80"/>
      <c r="H140" s="174"/>
      <c r="I140" s="149"/>
      <c r="J140" s="24"/>
      <c r="K140" s="24"/>
      <c r="L140" s="24"/>
      <c r="M140" s="23"/>
      <c r="N140" s="24"/>
      <c r="O140" s="24"/>
      <c r="P140" s="23"/>
      <c r="Q140" s="23"/>
      <c r="R140" s="24"/>
      <c r="S140" s="23"/>
    </row>
  </sheetData>
  <autoFilter ref="A1:S98" xr:uid="{00000000-0009-0000-0000-00000B000000}">
    <sortState xmlns:xlrd2="http://schemas.microsoft.com/office/spreadsheetml/2017/richdata2" ref="A11:S97">
      <sortCondition descending="1" ref="B1:B97"/>
    </sortState>
  </autoFilter>
  <mergeCells count="38">
    <mergeCell ref="B9:D9"/>
    <mergeCell ref="E9:F9"/>
    <mergeCell ref="E93:F93"/>
    <mergeCell ref="E95:F95"/>
    <mergeCell ref="E98:F98"/>
    <mergeCell ref="B98:D98"/>
    <mergeCell ref="B95:D95"/>
    <mergeCell ref="B93:D93"/>
    <mergeCell ref="E72:F72"/>
    <mergeCell ref="E79:F79"/>
    <mergeCell ref="E85:F85"/>
    <mergeCell ref="B85:D85"/>
    <mergeCell ref="B79:D79"/>
    <mergeCell ref="B72:D72"/>
    <mergeCell ref="E44:F44"/>
    <mergeCell ref="E54:F54"/>
    <mergeCell ref="E61:F61"/>
    <mergeCell ref="B61:D61"/>
    <mergeCell ref="B54:D54"/>
    <mergeCell ref="B44:D44"/>
    <mergeCell ref="E15:F15"/>
    <mergeCell ref="E22:F22"/>
    <mergeCell ref="E28:F28"/>
    <mergeCell ref="B28:D28"/>
    <mergeCell ref="B22:D22"/>
    <mergeCell ref="B15:D15"/>
    <mergeCell ref="Q1:S1"/>
    <mergeCell ref="A1:A2"/>
    <mergeCell ref="B1:B2"/>
    <mergeCell ref="C1:C2"/>
    <mergeCell ref="D1:D2"/>
    <mergeCell ref="E1:E2"/>
    <mergeCell ref="F1:F2"/>
    <mergeCell ref="G1:G2"/>
    <mergeCell ref="H1:I1"/>
    <mergeCell ref="J1:J2"/>
    <mergeCell ref="K1:K2"/>
    <mergeCell ref="L1:P1"/>
  </mergeCells>
  <phoneticPr fontId="1"/>
  <pageMargins left="0.7" right="0.7" top="0.75" bottom="0.75" header="0.3" footer="0.3"/>
  <pageSetup paperSize="8" scale="16" orientation="landscape" r:id="rId1"/>
  <rowBreaks count="1" manualBreakCount="1">
    <brk id="7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EDB6C-8459-46E4-B330-3A70D7C60F7C}">
  <dimension ref="A1:S154"/>
  <sheetViews>
    <sheetView view="pageBreakPreview" zoomScale="80" zoomScaleNormal="100" zoomScaleSheetLayoutView="80" workbookViewId="0">
      <pane ySplit="2" topLeftCell="A3" activePane="bottomLeft" state="frozen"/>
      <selection activeCell="F9" sqref="F9"/>
      <selection pane="bottomLeft" activeCell="A3" sqref="A3"/>
    </sheetView>
  </sheetViews>
  <sheetFormatPr defaultColWidth="8.625" defaultRowHeight="19.5" x14ac:dyDescent="0.4"/>
  <cols>
    <col min="1" max="1" width="16.75" style="19" bestFit="1" customWidth="1"/>
    <col min="2" max="2" width="8.625" style="20"/>
    <col min="3" max="3" width="15.375" style="34" customWidth="1"/>
    <col min="4" max="4" width="70.25" style="1" bestFit="1" customWidth="1"/>
    <col min="5" max="5" width="14.125" style="21" customWidth="1"/>
    <col min="6" max="6" width="18.875" style="21" customWidth="1"/>
    <col min="7" max="7" width="37.875" style="31" customWidth="1"/>
    <col min="8" max="8" width="12.625" style="159" customWidth="1"/>
    <col min="9" max="9" width="12.625" style="150" customWidth="1"/>
    <col min="10" max="10" width="18.5" style="1" customWidth="1"/>
    <col min="11" max="11" width="16.25" style="1" customWidth="1"/>
    <col min="12" max="12" width="19.125" style="1" customWidth="1"/>
    <col min="13" max="13" width="28.25" style="17" customWidth="1"/>
    <col min="14" max="14" width="11" style="1" customWidth="1"/>
    <col min="15" max="15" width="13" style="1" customWidth="1"/>
    <col min="16" max="16" width="21.375" style="1" customWidth="1"/>
    <col min="17" max="17" width="78.75" style="1" customWidth="1"/>
    <col min="18" max="18" width="27.625" style="1" customWidth="1"/>
    <col min="19" max="19" width="20.375" style="1" customWidth="1"/>
    <col min="20" max="16384" width="8.625" style="1"/>
  </cols>
  <sheetData>
    <row r="1" spans="1:19" ht="31.5" customHeight="1" x14ac:dyDescent="0.4">
      <c r="A1" s="680" t="s">
        <v>1</v>
      </c>
      <c r="B1" s="682" t="s">
        <v>2</v>
      </c>
      <c r="C1" s="684" t="s">
        <v>3</v>
      </c>
      <c r="D1" s="686" t="s">
        <v>4</v>
      </c>
      <c r="E1" s="688" t="s">
        <v>5</v>
      </c>
      <c r="F1" s="688" t="s">
        <v>6</v>
      </c>
      <c r="G1" s="690" t="s">
        <v>7</v>
      </c>
      <c r="H1" s="692" t="s">
        <v>8</v>
      </c>
      <c r="I1" s="693"/>
      <c r="J1" s="735" t="s">
        <v>9</v>
      </c>
      <c r="K1" s="737" t="s">
        <v>10</v>
      </c>
      <c r="L1" s="678" t="s">
        <v>11</v>
      </c>
      <c r="M1" s="678"/>
      <c r="N1" s="678"/>
      <c r="O1" s="678"/>
      <c r="P1" s="678"/>
      <c r="Q1" s="678" t="s">
        <v>12</v>
      </c>
      <c r="R1" s="678"/>
      <c r="S1" s="679"/>
    </row>
    <row r="2" spans="1:19" ht="24.95" customHeight="1" thickBot="1" x14ac:dyDescent="0.45">
      <c r="A2" s="681"/>
      <c r="B2" s="683"/>
      <c r="C2" s="685"/>
      <c r="D2" s="687"/>
      <c r="E2" s="689"/>
      <c r="F2" s="689"/>
      <c r="G2" s="691"/>
      <c r="H2" s="124" t="s">
        <v>1435</v>
      </c>
      <c r="I2" s="125" t="s">
        <v>1384</v>
      </c>
      <c r="J2" s="736"/>
      <c r="K2" s="738"/>
      <c r="L2" s="25" t="s">
        <v>13</v>
      </c>
      <c r="M2" s="26" t="s">
        <v>14</v>
      </c>
      <c r="N2" s="25" t="s">
        <v>15</v>
      </c>
      <c r="O2" s="25" t="s">
        <v>16</v>
      </c>
      <c r="P2" s="25" t="s">
        <v>17</v>
      </c>
      <c r="Q2" s="25" t="s">
        <v>18</v>
      </c>
      <c r="R2" s="25" t="s">
        <v>19</v>
      </c>
      <c r="S2" s="94" t="s">
        <v>17</v>
      </c>
    </row>
    <row r="3" spans="1:19" ht="24.95" customHeight="1" thickTop="1" x14ac:dyDescent="0.4">
      <c r="A3" s="561" t="s">
        <v>2376</v>
      </c>
      <c r="B3" s="368" t="s">
        <v>1379</v>
      </c>
      <c r="C3" s="585">
        <v>45260</v>
      </c>
      <c r="D3" s="589" t="s">
        <v>2377</v>
      </c>
      <c r="E3" s="590"/>
      <c r="F3" s="590"/>
      <c r="G3" s="586"/>
      <c r="H3" s="586"/>
      <c r="I3" s="587"/>
      <c r="J3" s="573" t="s">
        <v>482</v>
      </c>
      <c r="K3" s="216"/>
      <c r="L3" s="153"/>
      <c r="M3" s="160"/>
      <c r="N3" s="153"/>
      <c r="O3" s="153"/>
      <c r="P3" s="153"/>
      <c r="Q3" s="153"/>
      <c r="R3" s="153"/>
      <c r="S3" s="161"/>
    </row>
    <row r="4" spans="1:19" ht="56.25" x14ac:dyDescent="0.4">
      <c r="A4" s="499" t="s">
        <v>2242</v>
      </c>
      <c r="B4" s="116" t="s">
        <v>1379</v>
      </c>
      <c r="C4" s="469">
        <v>45118</v>
      </c>
      <c r="D4" s="588" t="s">
        <v>2243</v>
      </c>
      <c r="E4" s="572">
        <v>18348000</v>
      </c>
      <c r="F4" s="572"/>
      <c r="G4" s="574"/>
      <c r="H4" s="575">
        <v>93</v>
      </c>
      <c r="I4" s="591"/>
      <c r="J4" s="592" t="s">
        <v>2244</v>
      </c>
      <c r="K4" s="216"/>
      <c r="L4" s="153"/>
      <c r="M4" s="160"/>
      <c r="N4" s="153"/>
      <c r="O4" s="153"/>
      <c r="P4" s="153"/>
      <c r="Q4" s="153"/>
      <c r="R4" s="153"/>
      <c r="S4" s="161"/>
    </row>
    <row r="5" spans="1:19" ht="25.15" customHeight="1" x14ac:dyDescent="0.4">
      <c r="A5" s="114" t="s">
        <v>2302</v>
      </c>
      <c r="B5" s="9" t="s">
        <v>1379</v>
      </c>
      <c r="C5" s="36">
        <v>45063</v>
      </c>
      <c r="D5" s="355" t="s">
        <v>2303</v>
      </c>
      <c r="E5" s="260"/>
      <c r="F5" s="260">
        <v>4300000</v>
      </c>
      <c r="G5" s="92" t="s">
        <v>2304</v>
      </c>
      <c r="H5" s="151">
        <v>10.9</v>
      </c>
      <c r="I5" s="152">
        <v>20</v>
      </c>
      <c r="J5" s="468" t="s">
        <v>622</v>
      </c>
      <c r="K5" s="216"/>
      <c r="L5" s="153"/>
      <c r="M5" s="160"/>
      <c r="N5" s="153"/>
      <c r="O5" s="153"/>
      <c r="P5" s="153"/>
      <c r="Q5" s="153"/>
      <c r="R5" s="153"/>
      <c r="S5" s="161"/>
    </row>
    <row r="6" spans="1:19" ht="71.25" customHeight="1" thickBot="1" x14ac:dyDescent="0.45">
      <c r="A6" s="114" t="s">
        <v>620</v>
      </c>
      <c r="B6" s="9" t="s">
        <v>1379</v>
      </c>
      <c r="C6" s="36">
        <v>45002</v>
      </c>
      <c r="D6" s="7" t="s">
        <v>2047</v>
      </c>
      <c r="E6" s="10">
        <v>9250000</v>
      </c>
      <c r="F6" s="10">
        <v>9250000</v>
      </c>
      <c r="G6" s="28" t="s">
        <v>636</v>
      </c>
      <c r="H6" s="137">
        <v>45</v>
      </c>
      <c r="I6" s="146">
        <v>20</v>
      </c>
      <c r="J6" s="117" t="s">
        <v>622</v>
      </c>
      <c r="K6" s="217"/>
      <c r="L6" s="7"/>
      <c r="M6" s="8"/>
      <c r="N6" s="7"/>
      <c r="O6" s="7"/>
      <c r="P6" s="7"/>
      <c r="Q6" s="7"/>
      <c r="R6" s="7"/>
      <c r="S6" s="115"/>
    </row>
    <row r="7" spans="1:19" ht="71.25" customHeight="1" thickTop="1" x14ac:dyDescent="0.4">
      <c r="A7" s="114" t="s">
        <v>599</v>
      </c>
      <c r="B7" s="9" t="s">
        <v>1379</v>
      </c>
      <c r="C7" s="36">
        <v>44970</v>
      </c>
      <c r="D7" s="7" t="s">
        <v>1380</v>
      </c>
      <c r="E7" s="10"/>
      <c r="F7" s="10">
        <v>60000000</v>
      </c>
      <c r="G7" s="38" t="s">
        <v>2223</v>
      </c>
      <c r="H7" s="138">
        <v>423.44900000000001</v>
      </c>
      <c r="I7" s="146">
        <v>10</v>
      </c>
      <c r="J7" s="115" t="s">
        <v>602</v>
      </c>
      <c r="K7" s="272"/>
      <c r="L7" s="83"/>
      <c r="M7" s="87"/>
      <c r="N7" s="83"/>
      <c r="O7" s="83"/>
      <c r="P7" s="83"/>
      <c r="Q7" s="83"/>
      <c r="R7" s="83"/>
      <c r="S7" s="98"/>
    </row>
    <row r="8" spans="1:19" ht="71.25" customHeight="1" thickBot="1" x14ac:dyDescent="0.45">
      <c r="A8" s="114" t="s">
        <v>1376</v>
      </c>
      <c r="B8" s="9" t="s">
        <v>1379</v>
      </c>
      <c r="C8" s="36">
        <v>44967</v>
      </c>
      <c r="D8" s="7" t="s">
        <v>1377</v>
      </c>
      <c r="E8" s="10">
        <v>3300000</v>
      </c>
      <c r="F8" s="10">
        <v>3300000</v>
      </c>
      <c r="G8" s="28" t="s">
        <v>563</v>
      </c>
      <c r="H8" s="137">
        <v>50.8</v>
      </c>
      <c r="I8" s="146"/>
      <c r="J8" s="117" t="s">
        <v>1378</v>
      </c>
      <c r="K8" s="217"/>
      <c r="L8" s="7"/>
      <c r="M8" s="8"/>
      <c r="N8" s="7"/>
      <c r="O8" s="7"/>
      <c r="P8" s="7"/>
      <c r="Q8" s="7"/>
      <c r="R8" s="7"/>
      <c r="S8" s="115"/>
    </row>
    <row r="9" spans="1:19" ht="71.25" customHeight="1" thickTop="1" thickBot="1" x14ac:dyDescent="0.45">
      <c r="A9" s="330" t="s">
        <v>2040</v>
      </c>
      <c r="B9" s="701"/>
      <c r="C9" s="701"/>
      <c r="D9" s="702"/>
      <c r="E9" s="334"/>
      <c r="F9" s="334"/>
      <c r="G9" s="398"/>
      <c r="H9" s="332">
        <f>SUM(H4:H7)</f>
        <v>572.34900000000005</v>
      </c>
      <c r="I9" s="332">
        <f>SUM(I4:I8)</f>
        <v>50</v>
      </c>
      <c r="J9" s="397"/>
      <c r="K9" s="217"/>
      <c r="L9" s="7"/>
      <c r="M9" s="8"/>
      <c r="N9" s="7"/>
      <c r="O9" s="7"/>
      <c r="P9" s="7"/>
      <c r="Q9" s="7"/>
      <c r="R9" s="7"/>
      <c r="S9" s="115"/>
    </row>
    <row r="10" spans="1:19" ht="53.25" customHeight="1" thickTop="1" x14ac:dyDescent="0.4">
      <c r="A10" s="114" t="s">
        <v>620</v>
      </c>
      <c r="B10" s="9" t="s">
        <v>478</v>
      </c>
      <c r="C10" s="36">
        <v>44727</v>
      </c>
      <c r="D10" s="7" t="s">
        <v>645</v>
      </c>
      <c r="E10" s="10">
        <v>5680000</v>
      </c>
      <c r="F10" s="10">
        <v>5300000</v>
      </c>
      <c r="G10" s="28" t="s">
        <v>636</v>
      </c>
      <c r="H10" s="137">
        <v>8</v>
      </c>
      <c r="I10" s="146">
        <v>15</v>
      </c>
      <c r="J10" s="115" t="s">
        <v>49</v>
      </c>
      <c r="K10" s="218"/>
      <c r="L10" s="3"/>
      <c r="M10" s="6"/>
      <c r="N10" s="3"/>
      <c r="O10" s="3"/>
      <c r="P10" s="3"/>
      <c r="Q10" s="3"/>
      <c r="R10" s="3"/>
      <c r="S10" s="100"/>
    </row>
    <row r="11" spans="1:19" ht="53.25" customHeight="1" x14ac:dyDescent="0.4">
      <c r="A11" s="99" t="s">
        <v>2095</v>
      </c>
      <c r="B11" s="2" t="s">
        <v>935</v>
      </c>
      <c r="C11" s="35">
        <v>44720</v>
      </c>
      <c r="D11" s="3" t="s">
        <v>2397</v>
      </c>
      <c r="E11" s="4"/>
      <c r="F11" s="4" t="s">
        <v>2387</v>
      </c>
      <c r="G11" s="27" t="s">
        <v>556</v>
      </c>
      <c r="H11" s="122">
        <v>105</v>
      </c>
      <c r="I11" s="145"/>
      <c r="J11" s="108" t="s">
        <v>1003</v>
      </c>
      <c r="K11" s="218"/>
      <c r="L11" s="3"/>
      <c r="M11" s="6"/>
      <c r="N11" s="3"/>
      <c r="O11" s="3"/>
      <c r="P11" s="3"/>
      <c r="Q11" s="3"/>
      <c r="R11" s="3"/>
      <c r="S11" s="100"/>
    </row>
    <row r="12" spans="1:19" ht="62.25" customHeight="1" thickBot="1" x14ac:dyDescent="0.45">
      <c r="A12" s="185" t="s">
        <v>1084</v>
      </c>
      <c r="B12" s="186" t="s">
        <v>935</v>
      </c>
      <c r="C12" s="187">
        <v>44601</v>
      </c>
      <c r="D12" s="188" t="s">
        <v>1085</v>
      </c>
      <c r="E12" s="189">
        <v>5940000</v>
      </c>
      <c r="F12" s="189">
        <v>5940000</v>
      </c>
      <c r="G12" s="190" t="s">
        <v>556</v>
      </c>
      <c r="H12" s="251"/>
      <c r="I12" s="248"/>
      <c r="J12" s="276" t="s">
        <v>26</v>
      </c>
      <c r="K12" s="218"/>
      <c r="L12" s="3" t="s">
        <v>641</v>
      </c>
      <c r="M12" s="6"/>
      <c r="N12" s="3"/>
      <c r="O12" s="3"/>
      <c r="P12" s="3"/>
      <c r="Q12" s="3"/>
      <c r="R12" s="3"/>
      <c r="S12" s="100" t="s">
        <v>204</v>
      </c>
    </row>
    <row r="13" spans="1:19" ht="62.25" customHeight="1" thickTop="1" thickBot="1" x14ac:dyDescent="0.45">
      <c r="A13" s="330" t="s">
        <v>2040</v>
      </c>
      <c r="B13" s="701">
        <v>4</v>
      </c>
      <c r="C13" s="701"/>
      <c r="D13" s="702"/>
      <c r="E13" s="727">
        <f>SUM(F10:F12)</f>
        <v>11240000</v>
      </c>
      <c r="F13" s="728"/>
      <c r="G13" s="387"/>
      <c r="H13" s="333">
        <f>SUM(H10:H12)</f>
        <v>113</v>
      </c>
      <c r="I13" s="333">
        <f>SUM(I10:I12)</f>
        <v>15</v>
      </c>
      <c r="J13" s="397"/>
      <c r="K13" s="218"/>
      <c r="L13" s="3" t="s">
        <v>629</v>
      </c>
      <c r="M13" s="6"/>
      <c r="N13" s="3"/>
      <c r="O13" s="3"/>
      <c r="P13" s="3"/>
      <c r="Q13" s="3"/>
      <c r="R13" s="3"/>
      <c r="S13" s="100"/>
    </row>
    <row r="14" spans="1:19" ht="53.25" customHeight="1" thickTop="1" x14ac:dyDescent="0.4">
      <c r="A14" s="114" t="s">
        <v>599</v>
      </c>
      <c r="B14" s="9" t="s">
        <v>480</v>
      </c>
      <c r="C14" s="36">
        <v>45164</v>
      </c>
      <c r="D14" s="7" t="s">
        <v>642</v>
      </c>
      <c r="E14" s="10">
        <v>101937000</v>
      </c>
      <c r="F14" s="10">
        <v>99000000</v>
      </c>
      <c r="G14" s="28" t="s">
        <v>205</v>
      </c>
      <c r="H14" s="137">
        <v>586.51499999999999</v>
      </c>
      <c r="I14" s="146"/>
      <c r="J14" s="115" t="s">
        <v>602</v>
      </c>
      <c r="K14" s="218"/>
      <c r="L14" s="3" t="s">
        <v>643</v>
      </c>
      <c r="M14" s="6"/>
      <c r="N14" s="3"/>
      <c r="O14" s="3"/>
      <c r="P14" s="3"/>
      <c r="Q14" s="3"/>
      <c r="R14" s="3"/>
      <c r="S14" s="100" t="s">
        <v>204</v>
      </c>
    </row>
    <row r="15" spans="1:19" ht="53.25" customHeight="1" x14ac:dyDescent="0.4">
      <c r="A15" s="99" t="s">
        <v>639</v>
      </c>
      <c r="B15" s="2" t="s">
        <v>480</v>
      </c>
      <c r="C15" s="35">
        <v>45105</v>
      </c>
      <c r="D15" s="3" t="s">
        <v>640</v>
      </c>
      <c r="E15" s="4">
        <v>4120000</v>
      </c>
      <c r="F15" s="4">
        <v>2470000</v>
      </c>
      <c r="G15" s="27" t="s">
        <v>637</v>
      </c>
      <c r="H15" s="122"/>
      <c r="I15" s="145"/>
      <c r="J15" s="100" t="s">
        <v>602</v>
      </c>
      <c r="K15" s="218"/>
      <c r="L15" s="3"/>
      <c r="M15" s="6"/>
      <c r="N15" s="3"/>
      <c r="O15" s="3"/>
      <c r="P15" s="3"/>
      <c r="Q15" s="3"/>
      <c r="R15" s="3"/>
      <c r="S15" s="100"/>
    </row>
    <row r="16" spans="1:19" ht="53.25" customHeight="1" x14ac:dyDescent="0.4">
      <c r="A16" s="99" t="s">
        <v>609</v>
      </c>
      <c r="B16" s="2" t="s">
        <v>480</v>
      </c>
      <c r="C16" s="35">
        <v>45102</v>
      </c>
      <c r="D16" s="3" t="s">
        <v>638</v>
      </c>
      <c r="E16" s="4"/>
      <c r="F16" s="4"/>
      <c r="G16" s="27" t="s">
        <v>644</v>
      </c>
      <c r="H16" s="122">
        <v>192</v>
      </c>
      <c r="I16" s="145"/>
      <c r="J16" s="100" t="s">
        <v>607</v>
      </c>
      <c r="K16" s="218"/>
      <c r="L16" s="3" t="s">
        <v>623</v>
      </c>
      <c r="M16" s="6"/>
      <c r="N16" s="3"/>
      <c r="O16" s="3"/>
      <c r="P16" s="3"/>
      <c r="Q16" s="3"/>
      <c r="R16" s="3"/>
      <c r="S16" s="100"/>
    </row>
    <row r="17" spans="1:19" ht="53.25" customHeight="1" x14ac:dyDescent="0.4">
      <c r="A17" s="99" t="s">
        <v>620</v>
      </c>
      <c r="B17" s="2" t="s">
        <v>480</v>
      </c>
      <c r="C17" s="35">
        <v>44589</v>
      </c>
      <c r="D17" s="3" t="s">
        <v>1887</v>
      </c>
      <c r="E17" s="4">
        <v>6030000</v>
      </c>
      <c r="F17" s="4">
        <v>5650000</v>
      </c>
      <c r="G17" s="27" t="s">
        <v>1888</v>
      </c>
      <c r="H17" s="122"/>
      <c r="I17" s="145"/>
      <c r="J17" s="100" t="s">
        <v>622</v>
      </c>
      <c r="K17" s="218"/>
      <c r="L17" s="3" t="s">
        <v>634</v>
      </c>
      <c r="M17" s="6"/>
      <c r="N17" s="3"/>
      <c r="O17" s="3"/>
      <c r="P17" s="3"/>
      <c r="Q17" s="3"/>
      <c r="R17" s="3" t="s">
        <v>192</v>
      </c>
      <c r="S17" s="100"/>
    </row>
    <row r="18" spans="1:19" ht="53.25" customHeight="1" x14ac:dyDescent="0.4">
      <c r="A18" s="99" t="s">
        <v>620</v>
      </c>
      <c r="B18" s="2" t="s">
        <v>480</v>
      </c>
      <c r="C18" s="35">
        <v>45100</v>
      </c>
      <c r="D18" s="3" t="s">
        <v>635</v>
      </c>
      <c r="E18" s="4">
        <v>2710000</v>
      </c>
      <c r="F18" s="4">
        <v>2500000</v>
      </c>
      <c r="G18" s="27" t="s">
        <v>636</v>
      </c>
      <c r="H18" s="122"/>
      <c r="I18" s="139">
        <v>4</v>
      </c>
      <c r="J18" s="100" t="s">
        <v>152</v>
      </c>
      <c r="K18" s="218"/>
      <c r="L18" s="3"/>
      <c r="M18" s="6"/>
      <c r="N18" s="3"/>
      <c r="O18" s="3"/>
      <c r="P18" s="3"/>
      <c r="Q18" s="3"/>
      <c r="R18" s="3"/>
      <c r="S18" s="100"/>
    </row>
    <row r="19" spans="1:19" ht="53.25" customHeight="1" thickBot="1" x14ac:dyDescent="0.45">
      <c r="A19" s="185" t="s">
        <v>617</v>
      </c>
      <c r="B19" s="186" t="s">
        <v>480</v>
      </c>
      <c r="C19" s="187">
        <v>44966</v>
      </c>
      <c r="D19" s="188" t="s">
        <v>633</v>
      </c>
      <c r="E19" s="189">
        <v>3773000</v>
      </c>
      <c r="F19" s="189">
        <v>3773000</v>
      </c>
      <c r="G19" s="246" t="s">
        <v>637</v>
      </c>
      <c r="H19" s="247"/>
      <c r="I19" s="248"/>
      <c r="J19" s="276" t="s">
        <v>325</v>
      </c>
      <c r="K19" s="218"/>
      <c r="L19" s="3" t="s">
        <v>629</v>
      </c>
      <c r="M19" s="6"/>
      <c r="N19" s="3"/>
      <c r="O19" s="3"/>
      <c r="P19" s="3"/>
      <c r="Q19" s="3"/>
      <c r="R19" s="3"/>
      <c r="S19" s="100"/>
    </row>
    <row r="20" spans="1:19" ht="63.6" customHeight="1" thickTop="1" thickBot="1" x14ac:dyDescent="0.45">
      <c r="A20" s="330" t="s">
        <v>2040</v>
      </c>
      <c r="B20" s="701">
        <v>6</v>
      </c>
      <c r="C20" s="701"/>
      <c r="D20" s="702"/>
      <c r="E20" s="705">
        <f>SUM(F14:F19)</f>
        <v>113393000</v>
      </c>
      <c r="F20" s="706"/>
      <c r="G20" s="398"/>
      <c r="H20" s="332">
        <f>SUM(H14:H19)</f>
        <v>778.51499999999999</v>
      </c>
      <c r="I20" s="332">
        <f>SUM(I14:I19)</f>
        <v>4</v>
      </c>
      <c r="J20" s="397"/>
      <c r="K20" s="218"/>
      <c r="L20" s="3" t="s">
        <v>629</v>
      </c>
      <c r="M20" s="6"/>
      <c r="N20" s="3"/>
      <c r="O20" s="3" t="s">
        <v>188</v>
      </c>
      <c r="P20" s="3"/>
      <c r="Q20" s="3" t="s">
        <v>189</v>
      </c>
      <c r="R20" s="3"/>
      <c r="S20" s="100"/>
    </row>
    <row r="21" spans="1:19" ht="63" customHeight="1" thickTop="1" x14ac:dyDescent="0.4">
      <c r="A21" s="114" t="s">
        <v>627</v>
      </c>
      <c r="B21" s="9" t="s">
        <v>141</v>
      </c>
      <c r="C21" s="36">
        <v>45201</v>
      </c>
      <c r="D21" s="7" t="s">
        <v>628</v>
      </c>
      <c r="E21" s="10">
        <v>20812000</v>
      </c>
      <c r="F21" s="10"/>
      <c r="G21" s="28" t="s">
        <v>205</v>
      </c>
      <c r="H21" s="137">
        <v>122</v>
      </c>
      <c r="I21" s="152"/>
      <c r="J21" s="115" t="s">
        <v>607</v>
      </c>
      <c r="K21" s="218" t="s">
        <v>616</v>
      </c>
      <c r="L21" s="3" t="s">
        <v>623</v>
      </c>
      <c r="M21" s="6"/>
      <c r="N21" s="3"/>
      <c r="O21" s="3"/>
      <c r="P21" s="3"/>
      <c r="Q21" s="3"/>
      <c r="R21" s="3"/>
      <c r="S21" s="100"/>
    </row>
    <row r="22" spans="1:19" ht="53.25" customHeight="1" x14ac:dyDescent="0.4">
      <c r="A22" s="99" t="s">
        <v>630</v>
      </c>
      <c r="B22" s="2" t="s">
        <v>141</v>
      </c>
      <c r="C22" s="35">
        <v>45140</v>
      </c>
      <c r="D22" s="6" t="s">
        <v>631</v>
      </c>
      <c r="E22" s="4">
        <v>15367000</v>
      </c>
      <c r="F22" s="4"/>
      <c r="G22" s="27" t="s">
        <v>205</v>
      </c>
      <c r="H22" s="122">
        <v>81</v>
      </c>
      <c r="I22" s="145"/>
      <c r="J22" s="100" t="s">
        <v>607</v>
      </c>
      <c r="K22" s="218"/>
      <c r="L22" s="3" t="s">
        <v>629</v>
      </c>
      <c r="M22" s="6"/>
      <c r="N22" s="3"/>
      <c r="O22" s="3"/>
      <c r="P22" s="3"/>
      <c r="Q22" s="3"/>
      <c r="R22" s="3"/>
      <c r="S22" s="100"/>
    </row>
    <row r="23" spans="1:19" ht="53.25" customHeight="1" x14ac:dyDescent="0.4">
      <c r="A23" s="99" t="s">
        <v>599</v>
      </c>
      <c r="B23" s="2" t="s">
        <v>141</v>
      </c>
      <c r="C23" s="35">
        <v>44962</v>
      </c>
      <c r="D23" s="3" t="s">
        <v>1088</v>
      </c>
      <c r="E23" s="4"/>
      <c r="F23" s="4">
        <v>100000000</v>
      </c>
      <c r="G23" s="27" t="s">
        <v>205</v>
      </c>
      <c r="H23" s="122">
        <v>721.07600000000002</v>
      </c>
      <c r="I23" s="139"/>
      <c r="J23" s="100" t="s">
        <v>602</v>
      </c>
      <c r="K23" s="218"/>
      <c r="L23" s="3"/>
      <c r="M23" s="6"/>
      <c r="N23" s="3"/>
      <c r="O23" s="3"/>
      <c r="P23" s="3"/>
      <c r="Q23" s="3"/>
      <c r="R23" s="3"/>
      <c r="S23" s="100"/>
    </row>
    <row r="24" spans="1:19" ht="53.25" customHeight="1" thickBot="1" x14ac:dyDescent="0.45">
      <c r="A24" s="185" t="s">
        <v>2094</v>
      </c>
      <c r="B24" s="186" t="s">
        <v>141</v>
      </c>
      <c r="C24" s="187">
        <v>44075</v>
      </c>
      <c r="D24" s="188" t="s">
        <v>1086</v>
      </c>
      <c r="E24" s="189">
        <v>16296000</v>
      </c>
      <c r="F24" s="189">
        <v>14400000</v>
      </c>
      <c r="G24" s="190" t="s">
        <v>1087</v>
      </c>
      <c r="H24" s="251"/>
      <c r="I24" s="248"/>
      <c r="J24" s="276" t="s">
        <v>883</v>
      </c>
      <c r="K24" s="218"/>
      <c r="L24" s="3" t="s">
        <v>619</v>
      </c>
      <c r="M24" s="6"/>
      <c r="N24" s="3"/>
      <c r="O24" s="3"/>
      <c r="P24" s="3"/>
      <c r="Q24" s="3" t="s">
        <v>175</v>
      </c>
      <c r="R24" s="3"/>
      <c r="S24" s="100" t="s">
        <v>148</v>
      </c>
    </row>
    <row r="25" spans="1:19" ht="53.25" customHeight="1" thickTop="1" thickBot="1" x14ac:dyDescent="0.45">
      <c r="A25" s="330" t="s">
        <v>2040</v>
      </c>
      <c r="B25" s="701">
        <v>4</v>
      </c>
      <c r="C25" s="701"/>
      <c r="D25" s="702"/>
      <c r="E25" s="705">
        <f>SUM(E21:E22,F23:F24)</f>
        <v>150579000</v>
      </c>
      <c r="F25" s="706"/>
      <c r="G25" s="381"/>
      <c r="H25" s="333">
        <f>SUM(H21:H24)</f>
        <v>924.07600000000002</v>
      </c>
      <c r="I25" s="333">
        <f>SUM(I21:I24)</f>
        <v>0</v>
      </c>
      <c r="J25" s="397"/>
      <c r="K25" s="218" t="s">
        <v>616</v>
      </c>
      <c r="L25" s="3" t="s">
        <v>623</v>
      </c>
      <c r="M25" s="6"/>
      <c r="N25" s="3"/>
      <c r="O25" s="3"/>
      <c r="P25" s="3" t="s">
        <v>178</v>
      </c>
      <c r="Q25" s="3" t="s">
        <v>179</v>
      </c>
      <c r="R25" s="3" t="s">
        <v>180</v>
      </c>
      <c r="S25" s="100" t="s">
        <v>181</v>
      </c>
    </row>
    <row r="26" spans="1:19" ht="96" customHeight="1" thickTop="1" x14ac:dyDescent="0.4">
      <c r="A26" s="114" t="s">
        <v>1090</v>
      </c>
      <c r="B26" s="9" t="s">
        <v>117</v>
      </c>
      <c r="C26" s="36">
        <v>45158</v>
      </c>
      <c r="D26" s="7" t="s">
        <v>1091</v>
      </c>
      <c r="E26" s="10">
        <v>5970000</v>
      </c>
      <c r="F26" s="10">
        <v>5950000</v>
      </c>
      <c r="G26" s="28" t="s">
        <v>205</v>
      </c>
      <c r="H26" s="137">
        <v>21</v>
      </c>
      <c r="I26" s="146">
        <v>13</v>
      </c>
      <c r="J26" s="115" t="s">
        <v>607</v>
      </c>
      <c r="K26" s="218" t="s">
        <v>153</v>
      </c>
      <c r="L26" s="3" t="s">
        <v>611</v>
      </c>
      <c r="M26" s="6"/>
      <c r="N26" s="3"/>
      <c r="O26" s="3"/>
      <c r="P26" s="3"/>
      <c r="Q26" s="3"/>
      <c r="R26" s="3"/>
      <c r="S26" s="100"/>
    </row>
    <row r="27" spans="1:19" ht="97.5" customHeight="1" x14ac:dyDescent="0.4">
      <c r="A27" s="99" t="s">
        <v>1092</v>
      </c>
      <c r="B27" s="2" t="s">
        <v>117</v>
      </c>
      <c r="C27" s="35">
        <v>45157</v>
      </c>
      <c r="D27" s="3" t="s">
        <v>1093</v>
      </c>
      <c r="E27" s="4">
        <v>27000000</v>
      </c>
      <c r="F27" s="4">
        <v>27000000</v>
      </c>
      <c r="G27" s="27" t="s">
        <v>625</v>
      </c>
      <c r="H27" s="122"/>
      <c r="I27" s="139"/>
      <c r="J27" s="100" t="s">
        <v>607</v>
      </c>
      <c r="K27" s="218" t="s">
        <v>616</v>
      </c>
      <c r="L27" s="3" t="s">
        <v>603</v>
      </c>
      <c r="M27" s="6"/>
      <c r="N27" s="3"/>
      <c r="O27" s="3"/>
      <c r="P27" s="3"/>
      <c r="Q27" s="3"/>
      <c r="R27" s="3"/>
      <c r="S27" s="100"/>
    </row>
    <row r="28" spans="1:19" ht="93" customHeight="1" x14ac:dyDescent="0.4">
      <c r="A28" s="99" t="s">
        <v>620</v>
      </c>
      <c r="B28" s="2" t="s">
        <v>117</v>
      </c>
      <c r="C28" s="35">
        <v>44984</v>
      </c>
      <c r="D28" s="3" t="s">
        <v>621</v>
      </c>
      <c r="E28" s="4">
        <v>4883000</v>
      </c>
      <c r="F28" s="4"/>
      <c r="G28" s="37"/>
      <c r="H28" s="135"/>
      <c r="I28" s="139">
        <v>22</v>
      </c>
      <c r="J28" s="100" t="s">
        <v>622</v>
      </c>
      <c r="K28" s="218" t="s">
        <v>166</v>
      </c>
      <c r="L28" s="3" t="s">
        <v>608</v>
      </c>
      <c r="M28" s="6"/>
      <c r="N28" s="3"/>
      <c r="O28" s="3"/>
      <c r="P28" s="3"/>
      <c r="Q28" s="3"/>
      <c r="R28" s="3"/>
      <c r="S28" s="100"/>
    </row>
    <row r="29" spans="1:19" ht="94.5" customHeight="1" x14ac:dyDescent="0.4">
      <c r="A29" s="99" t="s">
        <v>620</v>
      </c>
      <c r="B29" s="2" t="s">
        <v>117</v>
      </c>
      <c r="C29" s="35">
        <v>44961</v>
      </c>
      <c r="D29" s="3" t="s">
        <v>632</v>
      </c>
      <c r="E29" s="4">
        <v>10113000</v>
      </c>
      <c r="F29" s="4">
        <v>9400000</v>
      </c>
      <c r="G29" s="37" t="s">
        <v>1089</v>
      </c>
      <c r="H29" s="135">
        <v>55</v>
      </c>
      <c r="I29" s="139">
        <v>30</v>
      </c>
      <c r="J29" s="100" t="s">
        <v>622</v>
      </c>
      <c r="K29" s="218" t="s">
        <v>166</v>
      </c>
      <c r="L29" s="3" t="s">
        <v>626</v>
      </c>
      <c r="M29" s="6"/>
      <c r="N29" s="3"/>
      <c r="O29" s="3"/>
      <c r="P29" s="3"/>
      <c r="Q29" s="3"/>
      <c r="R29" s="3"/>
      <c r="S29" s="100"/>
    </row>
    <row r="30" spans="1:19" ht="94.5" customHeight="1" x14ac:dyDescent="0.4">
      <c r="A30" s="99" t="s">
        <v>617</v>
      </c>
      <c r="B30" s="2" t="s">
        <v>117</v>
      </c>
      <c r="C30" s="35">
        <v>44955</v>
      </c>
      <c r="D30" s="3" t="s">
        <v>618</v>
      </c>
      <c r="E30" s="4"/>
      <c r="F30" s="4"/>
      <c r="G30" s="37"/>
      <c r="H30" s="135"/>
      <c r="I30" s="145"/>
      <c r="J30" s="100" t="s">
        <v>607</v>
      </c>
      <c r="K30" s="218"/>
      <c r="L30" s="3"/>
      <c r="M30" s="6"/>
      <c r="N30" s="3"/>
      <c r="O30" s="3"/>
      <c r="P30" s="3"/>
      <c r="Q30" s="3"/>
      <c r="R30" s="3"/>
      <c r="S30" s="100"/>
    </row>
    <row r="31" spans="1:19" ht="94.5" customHeight="1" thickBot="1" x14ac:dyDescent="0.45">
      <c r="A31" s="185" t="s">
        <v>599</v>
      </c>
      <c r="B31" s="186" t="s">
        <v>117</v>
      </c>
      <c r="C31" s="187">
        <v>44954</v>
      </c>
      <c r="D31" s="253" t="s">
        <v>615</v>
      </c>
      <c r="E31" s="189">
        <v>153975600</v>
      </c>
      <c r="F31" s="189">
        <v>143640000</v>
      </c>
      <c r="G31" s="190" t="s">
        <v>205</v>
      </c>
      <c r="H31" s="251">
        <v>706.89700000000005</v>
      </c>
      <c r="I31" s="258"/>
      <c r="J31" s="276" t="s">
        <v>602</v>
      </c>
      <c r="K31" s="218"/>
      <c r="L31" s="3"/>
      <c r="M31" s="6"/>
      <c r="N31" s="3"/>
      <c r="O31" s="3"/>
      <c r="P31" s="3"/>
      <c r="Q31" s="3"/>
      <c r="R31" s="3"/>
      <c r="S31" s="100"/>
    </row>
    <row r="32" spans="1:19" ht="53.25" customHeight="1" thickTop="1" thickBot="1" x14ac:dyDescent="0.45">
      <c r="A32" s="330" t="s">
        <v>2040</v>
      </c>
      <c r="B32" s="701">
        <v>6</v>
      </c>
      <c r="C32" s="701"/>
      <c r="D32" s="702"/>
      <c r="E32" s="705">
        <f>SUM(F26:F27,E28,F29:F31)</f>
        <v>190873000</v>
      </c>
      <c r="F32" s="706"/>
      <c r="G32" s="381"/>
      <c r="H32" s="333">
        <f>SUM(H26:H31)</f>
        <v>782.89700000000005</v>
      </c>
      <c r="I32" s="333">
        <f>SUM(I26:I31)</f>
        <v>65</v>
      </c>
      <c r="J32" s="397"/>
      <c r="K32" s="218" t="s">
        <v>153</v>
      </c>
      <c r="L32" s="3" t="s">
        <v>603</v>
      </c>
      <c r="M32" s="6"/>
      <c r="N32" s="3"/>
      <c r="O32" s="3"/>
      <c r="P32" s="3"/>
      <c r="Q32" s="3"/>
      <c r="R32" s="3"/>
      <c r="S32" s="100"/>
    </row>
    <row r="33" spans="1:19" ht="53.25" customHeight="1" thickTop="1" x14ac:dyDescent="0.4">
      <c r="A33" s="114" t="s">
        <v>620</v>
      </c>
      <c r="B33" s="9" t="s">
        <v>102</v>
      </c>
      <c r="C33" s="36">
        <v>43339</v>
      </c>
      <c r="D33" s="8" t="s">
        <v>1861</v>
      </c>
      <c r="E33" s="10">
        <v>3940000</v>
      </c>
      <c r="F33" s="10">
        <v>3650000</v>
      </c>
      <c r="G33" s="28" t="s">
        <v>513</v>
      </c>
      <c r="H33" s="137">
        <v>45.6</v>
      </c>
      <c r="I33" s="146"/>
      <c r="J33" s="115" t="s">
        <v>622</v>
      </c>
      <c r="K33" s="218"/>
      <c r="L33" s="3"/>
      <c r="M33" s="6"/>
      <c r="N33" s="3"/>
      <c r="O33" s="3"/>
      <c r="P33" s="3"/>
      <c r="Q33" s="3"/>
      <c r="R33" s="3"/>
      <c r="S33" s="100"/>
    </row>
    <row r="34" spans="1:19" ht="53.25" customHeight="1" x14ac:dyDescent="0.4">
      <c r="A34" s="99" t="s">
        <v>609</v>
      </c>
      <c r="B34" s="2" t="s">
        <v>102</v>
      </c>
      <c r="C34" s="35">
        <v>45264</v>
      </c>
      <c r="D34" s="3" t="s">
        <v>610</v>
      </c>
      <c r="E34" s="4">
        <v>38567000</v>
      </c>
      <c r="F34" s="4"/>
      <c r="G34" s="37" t="s">
        <v>145</v>
      </c>
      <c r="H34" s="135">
        <v>285</v>
      </c>
      <c r="I34" s="139"/>
      <c r="J34" s="100" t="s">
        <v>607</v>
      </c>
      <c r="K34" s="218"/>
      <c r="L34" s="3" t="s">
        <v>612</v>
      </c>
      <c r="M34" s="6"/>
      <c r="N34" s="3"/>
      <c r="O34" s="3"/>
      <c r="P34" s="3"/>
      <c r="Q34" s="3"/>
      <c r="R34" s="3"/>
      <c r="S34" s="100"/>
    </row>
    <row r="35" spans="1:19" ht="63" customHeight="1" x14ac:dyDescent="0.4">
      <c r="A35" s="99" t="s">
        <v>639</v>
      </c>
      <c r="B35" s="2" t="s">
        <v>102</v>
      </c>
      <c r="C35" s="35">
        <v>43276</v>
      </c>
      <c r="D35" s="3" t="s">
        <v>1863</v>
      </c>
      <c r="E35" s="4"/>
      <c r="F35" s="4"/>
      <c r="G35" s="37"/>
      <c r="H35" s="135">
        <v>15</v>
      </c>
      <c r="I35" s="139">
        <v>10</v>
      </c>
      <c r="J35" s="100" t="s">
        <v>622</v>
      </c>
      <c r="K35" s="218" t="s">
        <v>166</v>
      </c>
      <c r="L35" s="3" t="s">
        <v>601</v>
      </c>
      <c r="M35" s="6"/>
      <c r="N35" s="3"/>
      <c r="O35" s="3"/>
      <c r="P35" s="3"/>
      <c r="Q35" s="3"/>
      <c r="R35" s="3"/>
      <c r="S35" s="100"/>
    </row>
    <row r="36" spans="1:19" ht="63.75" customHeight="1" x14ac:dyDescent="0.4">
      <c r="A36" s="99" t="s">
        <v>596</v>
      </c>
      <c r="B36" s="2" t="s">
        <v>102</v>
      </c>
      <c r="C36" s="35">
        <v>45223</v>
      </c>
      <c r="D36" s="3" t="s">
        <v>624</v>
      </c>
      <c r="E36" s="4">
        <v>10793000</v>
      </c>
      <c r="F36" s="4">
        <v>10700000</v>
      </c>
      <c r="G36" s="37" t="s">
        <v>625</v>
      </c>
      <c r="H36" s="135"/>
      <c r="I36" s="139"/>
      <c r="J36" s="100" t="s">
        <v>607</v>
      </c>
      <c r="K36" s="218"/>
      <c r="L36" s="3"/>
      <c r="M36" s="6"/>
      <c r="N36" s="3"/>
      <c r="O36" s="3"/>
      <c r="P36" s="3"/>
      <c r="Q36" s="3"/>
      <c r="R36" s="3"/>
      <c r="S36" s="100"/>
    </row>
    <row r="37" spans="1:19" ht="63.75" customHeight="1" x14ac:dyDescent="0.4">
      <c r="A37" s="99" t="s">
        <v>604</v>
      </c>
      <c r="B37" s="2" t="s">
        <v>102</v>
      </c>
      <c r="C37" s="35">
        <v>45173</v>
      </c>
      <c r="D37" s="3" t="s">
        <v>605</v>
      </c>
      <c r="E37" s="4">
        <v>21400000</v>
      </c>
      <c r="F37" s="4">
        <v>21400000</v>
      </c>
      <c r="G37" s="37" t="s">
        <v>606</v>
      </c>
      <c r="H37" s="135"/>
      <c r="I37" s="139"/>
      <c r="J37" s="100" t="s">
        <v>607</v>
      </c>
      <c r="K37" s="218"/>
      <c r="L37" s="3"/>
      <c r="M37" s="6"/>
      <c r="N37" s="3"/>
      <c r="O37" s="3"/>
      <c r="P37" s="3"/>
      <c r="Q37" s="3"/>
      <c r="R37" s="3"/>
      <c r="S37" s="100"/>
    </row>
    <row r="38" spans="1:19" ht="63.75" customHeight="1" x14ac:dyDescent="0.4">
      <c r="A38" s="99" t="s">
        <v>613</v>
      </c>
      <c r="B38" s="2" t="s">
        <v>102</v>
      </c>
      <c r="C38" s="35">
        <v>43350</v>
      </c>
      <c r="D38" s="3" t="s">
        <v>614</v>
      </c>
      <c r="E38" s="4"/>
      <c r="F38" s="4">
        <v>7236000</v>
      </c>
      <c r="G38" s="37" t="s">
        <v>145</v>
      </c>
      <c r="H38" s="135"/>
      <c r="I38" s="139"/>
      <c r="J38" s="100" t="s">
        <v>325</v>
      </c>
      <c r="K38" s="218"/>
      <c r="L38" s="3"/>
      <c r="M38" s="6"/>
      <c r="N38" s="3"/>
      <c r="O38" s="3"/>
      <c r="P38" s="3"/>
      <c r="Q38" s="3"/>
      <c r="R38" s="3"/>
      <c r="S38" s="100"/>
    </row>
    <row r="39" spans="1:19" ht="63" customHeight="1" thickBot="1" x14ac:dyDescent="0.45">
      <c r="A39" s="185" t="s">
        <v>599</v>
      </c>
      <c r="B39" s="186" t="s">
        <v>102</v>
      </c>
      <c r="C39" s="187">
        <v>43385</v>
      </c>
      <c r="D39" s="188" t="s">
        <v>1862</v>
      </c>
      <c r="E39" s="189"/>
      <c r="F39" s="189">
        <v>54000000</v>
      </c>
      <c r="G39" s="246" t="s">
        <v>145</v>
      </c>
      <c r="H39" s="247"/>
      <c r="I39" s="258"/>
      <c r="J39" s="276" t="s">
        <v>602</v>
      </c>
      <c r="K39" s="218"/>
      <c r="L39" s="3"/>
      <c r="M39" s="6"/>
      <c r="N39" s="3"/>
      <c r="O39" s="3"/>
      <c r="P39" s="3"/>
      <c r="Q39" s="3"/>
      <c r="R39" s="3"/>
      <c r="S39" s="100"/>
    </row>
    <row r="40" spans="1:19" ht="63" customHeight="1" thickTop="1" thickBot="1" x14ac:dyDescent="0.45">
      <c r="A40" s="330" t="s">
        <v>2040</v>
      </c>
      <c r="B40" s="701">
        <v>7</v>
      </c>
      <c r="C40" s="701"/>
      <c r="D40" s="702"/>
      <c r="E40" s="705">
        <f>SUM(F33,E34,F35:F39)</f>
        <v>135553000</v>
      </c>
      <c r="F40" s="706"/>
      <c r="G40" s="398"/>
      <c r="H40" s="332">
        <f>SUM(H33:H39)</f>
        <v>345.6</v>
      </c>
      <c r="I40" s="332">
        <f>SUM(I33:I39)</f>
        <v>10</v>
      </c>
      <c r="J40" s="397"/>
      <c r="K40" s="243"/>
      <c r="L40" s="129"/>
      <c r="M40" s="168"/>
      <c r="N40" s="129"/>
      <c r="O40" s="129"/>
      <c r="P40" s="129"/>
      <c r="Q40" s="129"/>
      <c r="R40" s="129"/>
      <c r="S40" s="169"/>
    </row>
    <row r="41" spans="1:19" ht="63" customHeight="1" thickTop="1" x14ac:dyDescent="0.4">
      <c r="A41" s="114" t="s">
        <v>599</v>
      </c>
      <c r="B41" s="9" t="s">
        <v>143</v>
      </c>
      <c r="C41" s="36">
        <v>44953</v>
      </c>
      <c r="D41" s="7" t="s">
        <v>600</v>
      </c>
      <c r="E41" s="10">
        <v>60690000</v>
      </c>
      <c r="F41" s="10">
        <v>52000000</v>
      </c>
      <c r="G41" s="38" t="s">
        <v>145</v>
      </c>
      <c r="H41" s="138"/>
      <c r="I41" s="152"/>
      <c r="J41" s="115" t="s">
        <v>602</v>
      </c>
      <c r="K41" s="243"/>
      <c r="L41" s="129"/>
      <c r="M41" s="168"/>
      <c r="N41" s="129"/>
      <c r="O41" s="129"/>
      <c r="P41" s="129"/>
      <c r="Q41" s="129"/>
      <c r="R41" s="129"/>
      <c r="S41" s="169"/>
    </row>
    <row r="42" spans="1:19" ht="63" customHeight="1" x14ac:dyDescent="0.4">
      <c r="A42" s="126" t="s">
        <v>630</v>
      </c>
      <c r="B42" s="127" t="s">
        <v>143</v>
      </c>
      <c r="C42" s="128">
        <v>42979</v>
      </c>
      <c r="D42" s="168" t="s">
        <v>1865</v>
      </c>
      <c r="E42" s="130">
        <v>25380000</v>
      </c>
      <c r="F42" s="130">
        <v>20940000</v>
      </c>
      <c r="G42" s="37" t="s">
        <v>145</v>
      </c>
      <c r="H42" s="136">
        <v>114</v>
      </c>
      <c r="I42" s="167">
        <v>38</v>
      </c>
      <c r="J42" s="169" t="s">
        <v>496</v>
      </c>
      <c r="K42" s="243"/>
      <c r="L42" s="129"/>
      <c r="M42" s="168"/>
      <c r="N42" s="129"/>
      <c r="O42" s="129"/>
      <c r="P42" s="129"/>
      <c r="Q42" s="129"/>
      <c r="R42" s="129"/>
      <c r="S42" s="169"/>
    </row>
    <row r="43" spans="1:19" ht="63" customHeight="1" thickBot="1" x14ac:dyDescent="0.45">
      <c r="A43" s="126" t="s">
        <v>1866</v>
      </c>
      <c r="B43" s="127" t="s">
        <v>143</v>
      </c>
      <c r="C43" s="128">
        <v>42907</v>
      </c>
      <c r="D43" s="168" t="s">
        <v>1867</v>
      </c>
      <c r="E43" s="130">
        <v>6453000</v>
      </c>
      <c r="F43" s="130">
        <v>6450000</v>
      </c>
      <c r="G43" s="131"/>
      <c r="H43" s="136"/>
      <c r="I43" s="167"/>
      <c r="J43" s="169" t="s">
        <v>325</v>
      </c>
      <c r="K43" s="244"/>
      <c r="L43" s="102"/>
      <c r="M43" s="103"/>
      <c r="N43" s="102"/>
      <c r="O43" s="102"/>
      <c r="P43" s="102"/>
      <c r="Q43" s="102"/>
      <c r="R43" s="102"/>
      <c r="S43" s="104"/>
    </row>
    <row r="44" spans="1:19" ht="63" customHeight="1" x14ac:dyDescent="0.4">
      <c r="A44" s="126" t="s">
        <v>1376</v>
      </c>
      <c r="B44" s="127" t="s">
        <v>143</v>
      </c>
      <c r="C44" s="128">
        <v>43038</v>
      </c>
      <c r="D44" s="168" t="s">
        <v>1864</v>
      </c>
      <c r="E44" s="130"/>
      <c r="F44" s="130"/>
      <c r="G44" s="131"/>
      <c r="H44" s="136"/>
      <c r="I44" s="167"/>
      <c r="J44" s="172" t="s">
        <v>1378</v>
      </c>
      <c r="K44" s="273"/>
      <c r="L44" s="153"/>
      <c r="M44" s="160"/>
      <c r="N44" s="153"/>
      <c r="O44" s="153"/>
      <c r="P44" s="153"/>
      <c r="Q44" s="153"/>
      <c r="R44" s="153"/>
      <c r="S44" s="205"/>
    </row>
    <row r="45" spans="1:19" ht="101.25" customHeight="1" thickBot="1" x14ac:dyDescent="0.45">
      <c r="A45" s="185" t="s">
        <v>596</v>
      </c>
      <c r="B45" s="186" t="s">
        <v>143</v>
      </c>
      <c r="C45" s="187">
        <v>43478</v>
      </c>
      <c r="D45" s="188" t="s">
        <v>597</v>
      </c>
      <c r="E45" s="189">
        <v>18015000</v>
      </c>
      <c r="F45" s="189">
        <v>1800000</v>
      </c>
      <c r="G45" s="246" t="s">
        <v>598</v>
      </c>
      <c r="H45" s="247"/>
      <c r="I45" s="258"/>
      <c r="J45" s="277" t="s">
        <v>1094</v>
      </c>
      <c r="K45" s="217"/>
      <c r="L45" s="7"/>
      <c r="M45" s="8"/>
      <c r="N45" s="7"/>
      <c r="O45" s="7"/>
      <c r="P45" s="7"/>
      <c r="Q45" s="7"/>
      <c r="R45" s="7"/>
      <c r="S45" s="7"/>
    </row>
    <row r="46" spans="1:19" ht="101.25" customHeight="1" thickTop="1" thickBot="1" x14ac:dyDescent="0.45">
      <c r="A46" s="330" t="s">
        <v>2040</v>
      </c>
      <c r="B46" s="701">
        <v>5</v>
      </c>
      <c r="C46" s="701"/>
      <c r="D46" s="702"/>
      <c r="E46" s="721">
        <f>SUM(F41:F45)</f>
        <v>81190000</v>
      </c>
      <c r="F46" s="722"/>
      <c r="G46" s="393"/>
      <c r="H46" s="332">
        <f>SUM(H41:H45)</f>
        <v>114</v>
      </c>
      <c r="I46" s="332">
        <f>SUM(I41:I45)</f>
        <v>38</v>
      </c>
      <c r="J46" s="408"/>
      <c r="K46" s="217"/>
      <c r="L46" s="7"/>
      <c r="M46" s="8"/>
      <c r="N46" s="7"/>
      <c r="O46" s="7"/>
      <c r="P46" s="7"/>
      <c r="Q46" s="7"/>
      <c r="R46" s="7"/>
      <c r="S46" s="7"/>
    </row>
    <row r="47" spans="1:19" ht="91.5" customHeight="1" thickTop="1" x14ac:dyDescent="0.4">
      <c r="A47" s="114" t="s">
        <v>1376</v>
      </c>
      <c r="B47" s="9" t="s">
        <v>1451</v>
      </c>
      <c r="C47" s="36">
        <v>42765</v>
      </c>
      <c r="D47" s="8" t="s">
        <v>1868</v>
      </c>
      <c r="E47" s="10"/>
      <c r="F47" s="10"/>
      <c r="G47" s="28"/>
      <c r="H47" s="137"/>
      <c r="I47" s="152"/>
      <c r="J47" s="117" t="s">
        <v>1378</v>
      </c>
      <c r="K47" s="218"/>
      <c r="L47" s="3"/>
      <c r="M47" s="6"/>
      <c r="N47" s="3"/>
      <c r="O47" s="3"/>
      <c r="P47" s="3"/>
      <c r="Q47" s="3"/>
      <c r="R47" s="3"/>
      <c r="S47" s="3"/>
    </row>
    <row r="48" spans="1:19" ht="35.1" customHeight="1" x14ac:dyDescent="0.4">
      <c r="A48" s="114" t="s">
        <v>620</v>
      </c>
      <c r="B48" s="9" t="s">
        <v>1451</v>
      </c>
      <c r="C48" s="36">
        <v>42648</v>
      </c>
      <c r="D48" s="8" t="s">
        <v>1889</v>
      </c>
      <c r="E48" s="10">
        <v>1110000</v>
      </c>
      <c r="F48" s="10">
        <v>1050000</v>
      </c>
      <c r="G48" s="28"/>
      <c r="H48" s="137"/>
      <c r="I48" s="152"/>
      <c r="J48" s="117" t="s">
        <v>622</v>
      </c>
      <c r="K48" s="218"/>
      <c r="L48" s="3"/>
      <c r="M48" s="6"/>
      <c r="N48" s="3"/>
      <c r="O48" s="3"/>
      <c r="P48" s="3"/>
      <c r="Q48" s="3"/>
      <c r="R48" s="3"/>
      <c r="S48" s="3"/>
    </row>
    <row r="49" spans="1:19" ht="35.1" customHeight="1" x14ac:dyDescent="0.4">
      <c r="A49" s="99" t="s">
        <v>609</v>
      </c>
      <c r="B49" s="2" t="s">
        <v>1451</v>
      </c>
      <c r="C49" s="35">
        <v>42748</v>
      </c>
      <c r="D49" s="3" t="s">
        <v>1869</v>
      </c>
      <c r="E49" s="4">
        <v>1302000</v>
      </c>
      <c r="F49" s="4">
        <v>1150000</v>
      </c>
      <c r="G49" s="27" t="s">
        <v>625</v>
      </c>
      <c r="H49" s="122">
        <v>1.4</v>
      </c>
      <c r="I49" s="145"/>
      <c r="J49" s="100" t="s">
        <v>622</v>
      </c>
      <c r="K49" s="218"/>
      <c r="L49" s="3"/>
      <c r="M49" s="6"/>
      <c r="N49" s="3"/>
      <c r="O49" s="3"/>
      <c r="P49" s="3"/>
      <c r="Q49" s="3"/>
      <c r="R49" s="3"/>
      <c r="S49" s="3"/>
    </row>
    <row r="50" spans="1:19" ht="55.5" customHeight="1" x14ac:dyDescent="0.4">
      <c r="A50" s="99" t="s">
        <v>1090</v>
      </c>
      <c r="B50" s="2" t="s">
        <v>1451</v>
      </c>
      <c r="C50" s="35">
        <v>42614</v>
      </c>
      <c r="D50" s="3" t="s">
        <v>1870</v>
      </c>
      <c r="E50" s="4"/>
      <c r="F50" s="4">
        <v>7117200</v>
      </c>
      <c r="G50" s="27" t="s">
        <v>556</v>
      </c>
      <c r="H50" s="122">
        <v>30</v>
      </c>
      <c r="I50" s="139">
        <v>18</v>
      </c>
      <c r="J50" s="108" t="s">
        <v>1378</v>
      </c>
      <c r="K50" s="218"/>
      <c r="L50" s="3"/>
      <c r="M50" s="6"/>
      <c r="N50" s="3"/>
      <c r="O50" s="3"/>
      <c r="P50" s="3"/>
      <c r="Q50" s="3"/>
      <c r="R50" s="3"/>
      <c r="S50" s="3"/>
    </row>
    <row r="51" spans="1:19" ht="63" customHeight="1" x14ac:dyDescent="0.4">
      <c r="A51" s="99" t="s">
        <v>630</v>
      </c>
      <c r="B51" s="2" t="s">
        <v>1451</v>
      </c>
      <c r="C51" s="35">
        <v>42604</v>
      </c>
      <c r="D51" s="6" t="s">
        <v>1871</v>
      </c>
      <c r="E51" s="4">
        <v>29952000</v>
      </c>
      <c r="F51" s="4">
        <v>24190000</v>
      </c>
      <c r="G51" s="27" t="s">
        <v>625</v>
      </c>
      <c r="H51" s="122">
        <v>168</v>
      </c>
      <c r="I51" s="145">
        <v>33</v>
      </c>
      <c r="J51" s="100" t="s">
        <v>496</v>
      </c>
      <c r="K51" s="218"/>
      <c r="L51" s="3"/>
      <c r="M51" s="6"/>
      <c r="N51" s="3"/>
      <c r="O51" s="3"/>
      <c r="P51" s="3"/>
      <c r="Q51" s="3"/>
      <c r="R51" s="3"/>
      <c r="S51" s="3"/>
    </row>
    <row r="52" spans="1:19" ht="63" customHeight="1" x14ac:dyDescent="0.4">
      <c r="A52" s="99" t="s">
        <v>630</v>
      </c>
      <c r="B52" s="2" t="s">
        <v>1451</v>
      </c>
      <c r="C52" s="35">
        <v>42570</v>
      </c>
      <c r="D52" s="6" t="s">
        <v>1872</v>
      </c>
      <c r="E52" s="4"/>
      <c r="F52" s="4"/>
      <c r="G52" s="27"/>
      <c r="H52" s="122">
        <v>15</v>
      </c>
      <c r="I52" s="145"/>
      <c r="J52" s="100" t="s">
        <v>622</v>
      </c>
      <c r="K52" s="218"/>
      <c r="L52" s="3"/>
      <c r="M52" s="6"/>
      <c r="N52" s="3"/>
      <c r="O52" s="3"/>
      <c r="P52" s="3"/>
      <c r="Q52" s="3"/>
      <c r="R52" s="3"/>
      <c r="S52" s="3"/>
    </row>
    <row r="53" spans="1:19" s="16" customFormat="1" ht="63" customHeight="1" thickBot="1" x14ac:dyDescent="0.45">
      <c r="A53" s="185" t="s">
        <v>599</v>
      </c>
      <c r="B53" s="271" t="s">
        <v>1451</v>
      </c>
      <c r="C53" s="187">
        <v>42390</v>
      </c>
      <c r="D53" s="188" t="s">
        <v>1873</v>
      </c>
      <c r="E53" s="189"/>
      <c r="F53" s="189">
        <v>53000000</v>
      </c>
      <c r="G53" s="190" t="s">
        <v>556</v>
      </c>
      <c r="H53" s="251"/>
      <c r="I53" s="248"/>
      <c r="J53" s="276" t="s">
        <v>602</v>
      </c>
      <c r="K53" s="218"/>
      <c r="L53" s="3"/>
      <c r="M53" s="6"/>
      <c r="N53" s="3"/>
      <c r="O53" s="3"/>
      <c r="P53" s="3"/>
      <c r="Q53" s="3"/>
      <c r="R53" s="3"/>
      <c r="S53" s="3"/>
    </row>
    <row r="54" spans="1:19" s="16" customFormat="1" ht="63" customHeight="1" thickTop="1" thickBot="1" x14ac:dyDescent="0.45">
      <c r="A54" s="330" t="s">
        <v>2040</v>
      </c>
      <c r="B54" s="701">
        <v>7</v>
      </c>
      <c r="C54" s="701"/>
      <c r="D54" s="702"/>
      <c r="E54" s="727">
        <f>SUM(F47:F53)</f>
        <v>86507200</v>
      </c>
      <c r="F54" s="728"/>
      <c r="G54" s="387"/>
      <c r="H54" s="333">
        <f>SUM(H47:H53)</f>
        <v>214.4</v>
      </c>
      <c r="I54" s="333">
        <f>SUM(I47:I53)</f>
        <v>51</v>
      </c>
      <c r="J54" s="397"/>
      <c r="K54" s="218"/>
      <c r="L54" s="3"/>
      <c r="M54" s="6"/>
      <c r="N54" s="3"/>
      <c r="O54" s="3"/>
      <c r="P54" s="3"/>
      <c r="Q54" s="3"/>
      <c r="R54" s="3"/>
      <c r="S54" s="3"/>
    </row>
    <row r="55" spans="1:19" s="16" customFormat="1" ht="63" customHeight="1" thickTop="1" x14ac:dyDescent="0.4">
      <c r="A55" s="114" t="s">
        <v>630</v>
      </c>
      <c r="B55" s="9" t="s">
        <v>1386</v>
      </c>
      <c r="C55" s="36">
        <v>42354</v>
      </c>
      <c r="D55" s="8" t="s">
        <v>1874</v>
      </c>
      <c r="E55" s="10">
        <v>5127000</v>
      </c>
      <c r="F55" s="10">
        <v>3907000</v>
      </c>
      <c r="G55" s="28" t="s">
        <v>625</v>
      </c>
      <c r="H55" s="137">
        <v>11.2</v>
      </c>
      <c r="I55" s="152">
        <v>6</v>
      </c>
      <c r="J55" s="115" t="s">
        <v>496</v>
      </c>
      <c r="K55" s="218"/>
      <c r="L55" s="3"/>
      <c r="M55" s="6"/>
      <c r="N55" s="3"/>
      <c r="O55" s="3"/>
      <c r="P55" s="3"/>
      <c r="Q55" s="3"/>
      <c r="R55" s="3"/>
      <c r="S55" s="3"/>
    </row>
    <row r="56" spans="1:19" ht="35.1" customHeight="1" x14ac:dyDescent="0.4">
      <c r="A56" s="99" t="s">
        <v>1376</v>
      </c>
      <c r="B56" s="2" t="s">
        <v>1386</v>
      </c>
      <c r="C56" s="35">
        <v>42348</v>
      </c>
      <c r="D56" s="6" t="s">
        <v>1875</v>
      </c>
      <c r="E56" s="4"/>
      <c r="F56" s="4"/>
      <c r="G56" s="27"/>
      <c r="H56" s="122"/>
      <c r="I56" s="139"/>
      <c r="J56" s="108" t="s">
        <v>1378</v>
      </c>
      <c r="K56" s="218"/>
      <c r="L56" s="3"/>
      <c r="M56" s="6"/>
      <c r="N56" s="3"/>
      <c r="O56" s="3"/>
      <c r="P56" s="3"/>
      <c r="Q56" s="3"/>
      <c r="R56" s="3"/>
      <c r="S56" s="3"/>
    </row>
    <row r="57" spans="1:19" ht="35.1" customHeight="1" x14ac:dyDescent="0.4">
      <c r="A57" s="99" t="s">
        <v>639</v>
      </c>
      <c r="B57" s="2" t="s">
        <v>1386</v>
      </c>
      <c r="C57" s="35">
        <v>42345</v>
      </c>
      <c r="D57" s="3" t="s">
        <v>1876</v>
      </c>
      <c r="E57" s="4"/>
      <c r="F57" s="4"/>
      <c r="G57" s="37"/>
      <c r="H57" s="135">
        <v>14</v>
      </c>
      <c r="I57" s="145">
        <v>2</v>
      </c>
      <c r="J57" s="100" t="s">
        <v>622</v>
      </c>
      <c r="K57" s="218"/>
      <c r="L57" s="3"/>
      <c r="M57" s="6"/>
      <c r="N57" s="3"/>
      <c r="O57" s="3"/>
      <c r="P57" s="3"/>
      <c r="Q57" s="3"/>
      <c r="R57" s="3"/>
      <c r="S57" s="3"/>
    </row>
    <row r="58" spans="1:19" ht="35.1" customHeight="1" x14ac:dyDescent="0.4">
      <c r="A58" s="99" t="s">
        <v>599</v>
      </c>
      <c r="B58" s="2" t="s">
        <v>1386</v>
      </c>
      <c r="C58" s="35">
        <v>42319</v>
      </c>
      <c r="D58" s="3" t="s">
        <v>1877</v>
      </c>
      <c r="E58" s="4"/>
      <c r="F58" s="4">
        <v>19200000</v>
      </c>
      <c r="G58" s="27" t="s">
        <v>556</v>
      </c>
      <c r="H58" s="135"/>
      <c r="I58" s="139"/>
      <c r="J58" s="100" t="s">
        <v>622</v>
      </c>
      <c r="K58" s="218"/>
      <c r="L58" s="3"/>
      <c r="M58" s="6"/>
      <c r="N58" s="3"/>
      <c r="O58" s="3"/>
      <c r="P58" s="3"/>
      <c r="Q58" s="3"/>
      <c r="R58" s="3"/>
      <c r="S58" s="3"/>
    </row>
    <row r="59" spans="1:19" ht="35.1" customHeight="1" x14ac:dyDescent="0.4">
      <c r="A59" s="99" t="s">
        <v>1878</v>
      </c>
      <c r="B59" s="2" t="s">
        <v>1386</v>
      </c>
      <c r="C59" s="35">
        <v>42314</v>
      </c>
      <c r="D59" s="3" t="s">
        <v>1879</v>
      </c>
      <c r="E59" s="4">
        <v>4610000</v>
      </c>
      <c r="F59" s="44">
        <v>4200000</v>
      </c>
      <c r="G59" s="27" t="s">
        <v>1136</v>
      </c>
      <c r="H59" s="122">
        <v>2.74</v>
      </c>
      <c r="I59" s="145">
        <v>28</v>
      </c>
      <c r="J59" s="100" t="s">
        <v>622</v>
      </c>
      <c r="K59" s="218"/>
      <c r="L59" s="3"/>
      <c r="M59" s="6"/>
      <c r="N59" s="3"/>
      <c r="O59" s="3"/>
      <c r="P59" s="3"/>
      <c r="Q59" s="3"/>
      <c r="R59" s="3"/>
      <c r="S59" s="3"/>
    </row>
    <row r="60" spans="1:19" ht="35.1" customHeight="1" x14ac:dyDescent="0.4">
      <c r="A60" s="99" t="s">
        <v>1376</v>
      </c>
      <c r="B60" s="2" t="s">
        <v>1386</v>
      </c>
      <c r="C60" s="35">
        <v>42039</v>
      </c>
      <c r="D60" s="3" t="s">
        <v>1880</v>
      </c>
      <c r="E60" s="4">
        <v>4860000</v>
      </c>
      <c r="F60" s="4">
        <v>4860000</v>
      </c>
      <c r="G60" s="27" t="s">
        <v>556</v>
      </c>
      <c r="H60" s="122"/>
      <c r="I60" s="145"/>
      <c r="J60" s="100" t="s">
        <v>325</v>
      </c>
      <c r="K60" s="218"/>
      <c r="L60" s="3"/>
      <c r="M60" s="6"/>
      <c r="N60" s="3"/>
      <c r="O60" s="3"/>
      <c r="P60" s="3"/>
      <c r="Q60" s="3"/>
      <c r="R60" s="3"/>
      <c r="S60" s="3"/>
    </row>
    <row r="61" spans="1:19" ht="35.1" customHeight="1" thickBot="1" x14ac:dyDescent="0.45">
      <c r="A61" s="185" t="s">
        <v>599</v>
      </c>
      <c r="B61" s="186" t="s">
        <v>1386</v>
      </c>
      <c r="C61" s="187">
        <v>42024</v>
      </c>
      <c r="D61" s="188" t="s">
        <v>1881</v>
      </c>
      <c r="E61" s="189">
        <v>17770000</v>
      </c>
      <c r="F61" s="189">
        <v>16400000</v>
      </c>
      <c r="G61" s="190" t="s">
        <v>556</v>
      </c>
      <c r="H61" s="251"/>
      <c r="I61" s="248"/>
      <c r="J61" s="276" t="s">
        <v>622</v>
      </c>
      <c r="K61" s="218"/>
      <c r="L61" s="3"/>
      <c r="M61" s="6"/>
      <c r="N61" s="3"/>
      <c r="O61" s="3"/>
      <c r="P61" s="3"/>
      <c r="Q61" s="3"/>
      <c r="R61" s="3"/>
      <c r="S61" s="3"/>
    </row>
    <row r="62" spans="1:19" ht="35.1" customHeight="1" thickTop="1" thickBot="1" x14ac:dyDescent="0.45">
      <c r="A62" s="330" t="s">
        <v>2040</v>
      </c>
      <c r="B62" s="701">
        <v>7</v>
      </c>
      <c r="C62" s="701"/>
      <c r="D62" s="702"/>
      <c r="E62" s="727">
        <f>SUM(F55:F61)</f>
        <v>48567000</v>
      </c>
      <c r="F62" s="728"/>
      <c r="G62" s="387"/>
      <c r="H62" s="333">
        <f>SUM(H55:H61)</f>
        <v>27.939999999999998</v>
      </c>
      <c r="I62" s="333">
        <f>SUM(I55:I61)</f>
        <v>36</v>
      </c>
      <c r="J62" s="397"/>
      <c r="K62" s="218"/>
      <c r="L62" s="3"/>
      <c r="M62" s="6"/>
      <c r="N62" s="3"/>
      <c r="O62" s="3"/>
      <c r="P62" s="3"/>
      <c r="Q62" s="3"/>
      <c r="R62" s="3"/>
      <c r="S62" s="3"/>
    </row>
    <row r="63" spans="1:19" ht="35.1" customHeight="1" thickTop="1" x14ac:dyDescent="0.4">
      <c r="A63" s="114" t="s">
        <v>1376</v>
      </c>
      <c r="B63" s="9" t="s">
        <v>1389</v>
      </c>
      <c r="C63" s="36">
        <v>41989</v>
      </c>
      <c r="D63" s="8" t="s">
        <v>1882</v>
      </c>
      <c r="E63" s="10"/>
      <c r="F63" s="10"/>
      <c r="G63" s="28"/>
      <c r="H63" s="137"/>
      <c r="I63" s="152"/>
      <c r="J63" s="117" t="s">
        <v>1378</v>
      </c>
      <c r="K63" s="243"/>
      <c r="L63" s="129"/>
      <c r="M63" s="168"/>
      <c r="N63" s="129"/>
      <c r="O63" s="129"/>
      <c r="P63" s="129"/>
      <c r="Q63" s="129"/>
      <c r="R63" s="129"/>
      <c r="S63" s="129"/>
    </row>
    <row r="64" spans="1:19" ht="35.1" customHeight="1" thickBot="1" x14ac:dyDescent="0.45">
      <c r="A64" s="185" t="s">
        <v>599</v>
      </c>
      <c r="B64" s="186" t="s">
        <v>1389</v>
      </c>
      <c r="C64" s="187">
        <v>41887</v>
      </c>
      <c r="D64" s="188" t="s">
        <v>1883</v>
      </c>
      <c r="E64" s="189">
        <v>19910000</v>
      </c>
      <c r="F64" s="189">
        <v>19000000</v>
      </c>
      <c r="G64" s="190" t="s">
        <v>556</v>
      </c>
      <c r="H64" s="247"/>
      <c r="I64" s="248"/>
      <c r="J64" s="276" t="s">
        <v>622</v>
      </c>
      <c r="K64" s="243"/>
      <c r="L64" s="129"/>
      <c r="M64" s="168"/>
      <c r="N64" s="129"/>
      <c r="O64" s="129"/>
      <c r="P64" s="129"/>
      <c r="Q64" s="129"/>
      <c r="R64" s="129"/>
      <c r="S64" s="129"/>
    </row>
    <row r="65" spans="1:19" ht="35.1" customHeight="1" thickTop="1" thickBot="1" x14ac:dyDescent="0.45">
      <c r="A65" s="330" t="s">
        <v>2040</v>
      </c>
      <c r="B65" s="701">
        <v>2</v>
      </c>
      <c r="C65" s="701"/>
      <c r="D65" s="702"/>
      <c r="E65" s="721">
        <f>SUM(F63:F64)</f>
        <v>19000000</v>
      </c>
      <c r="F65" s="722"/>
      <c r="G65" s="393"/>
      <c r="H65" s="332">
        <f>SUM(H63:H64)</f>
        <v>0</v>
      </c>
      <c r="I65" s="332">
        <f>SUM(I63:I64)</f>
        <v>0</v>
      </c>
      <c r="J65" s="397"/>
      <c r="K65" s="243"/>
      <c r="L65" s="129"/>
      <c r="M65" s="168"/>
      <c r="N65" s="129"/>
      <c r="O65" s="129"/>
      <c r="P65" s="129"/>
      <c r="Q65" s="129"/>
      <c r="R65" s="129"/>
      <c r="S65" s="129"/>
    </row>
    <row r="66" spans="1:19" ht="35.1" customHeight="1" thickTop="1" thickBot="1" x14ac:dyDescent="0.45">
      <c r="A66" s="198" t="s">
        <v>599</v>
      </c>
      <c r="B66" s="199" t="s">
        <v>1398</v>
      </c>
      <c r="C66" s="200">
        <v>41341</v>
      </c>
      <c r="D66" s="201" t="s">
        <v>1885</v>
      </c>
      <c r="E66" s="202"/>
      <c r="F66" s="202">
        <v>18000000</v>
      </c>
      <c r="G66" s="203" t="s">
        <v>556</v>
      </c>
      <c r="H66" s="250"/>
      <c r="I66" s="269"/>
      <c r="J66" s="275" t="s">
        <v>602</v>
      </c>
      <c r="K66" s="243"/>
      <c r="L66" s="129"/>
      <c r="M66" s="168"/>
      <c r="N66" s="129"/>
      <c r="O66" s="129"/>
      <c r="P66" s="129"/>
      <c r="Q66" s="129"/>
      <c r="R66" s="129"/>
      <c r="S66" s="129"/>
    </row>
    <row r="67" spans="1:19" ht="35.1" customHeight="1" thickTop="1" thickBot="1" x14ac:dyDescent="0.45">
      <c r="A67" s="330" t="s">
        <v>2040</v>
      </c>
      <c r="B67" s="701">
        <v>1</v>
      </c>
      <c r="C67" s="701"/>
      <c r="D67" s="702"/>
      <c r="E67" s="721">
        <f>SUM(F66)</f>
        <v>18000000</v>
      </c>
      <c r="F67" s="722"/>
      <c r="G67" s="393"/>
      <c r="H67" s="332">
        <f>SUM(H66)</f>
        <v>0</v>
      </c>
      <c r="I67" s="332">
        <f>SUM(I66)</f>
        <v>0</v>
      </c>
      <c r="J67" s="397"/>
      <c r="K67" s="243"/>
      <c r="L67" s="129"/>
      <c r="M67" s="168"/>
      <c r="N67" s="129"/>
      <c r="O67" s="129"/>
      <c r="P67" s="129"/>
      <c r="Q67" s="129"/>
      <c r="R67" s="129"/>
      <c r="S67" s="129"/>
    </row>
    <row r="68" spans="1:19" ht="35.1" customHeight="1" thickTop="1" thickBot="1" x14ac:dyDescent="0.45">
      <c r="A68" s="198" t="s">
        <v>599</v>
      </c>
      <c r="B68" s="199" t="s">
        <v>1401</v>
      </c>
      <c r="C68" s="200">
        <v>40981</v>
      </c>
      <c r="D68" s="201" t="s">
        <v>1886</v>
      </c>
      <c r="E68" s="202"/>
      <c r="F68" s="202">
        <v>20400000</v>
      </c>
      <c r="G68" s="203" t="s">
        <v>556</v>
      </c>
      <c r="H68" s="250"/>
      <c r="I68" s="269"/>
      <c r="J68" s="275" t="s">
        <v>602</v>
      </c>
      <c r="K68" s="274"/>
      <c r="L68" s="52"/>
      <c r="M68" s="66"/>
      <c r="N68" s="52"/>
      <c r="O68" s="52"/>
      <c r="P68" s="52"/>
      <c r="Q68" s="52"/>
      <c r="R68" s="52"/>
      <c r="S68" s="52"/>
    </row>
    <row r="69" spans="1:19" ht="35.1" customHeight="1" thickTop="1" thickBot="1" x14ac:dyDescent="0.45">
      <c r="A69" s="330" t="s">
        <v>2040</v>
      </c>
      <c r="B69" s="701">
        <v>1</v>
      </c>
      <c r="C69" s="701"/>
      <c r="D69" s="702"/>
      <c r="E69" s="721">
        <f>SUM(F68)</f>
        <v>20400000</v>
      </c>
      <c r="F69" s="722"/>
      <c r="G69" s="393"/>
      <c r="H69" s="332">
        <f>SUM(H68)</f>
        <v>0</v>
      </c>
      <c r="I69" s="332">
        <f>SUM(I68)</f>
        <v>0</v>
      </c>
      <c r="J69" s="397"/>
      <c r="K69" s="273"/>
      <c r="L69" s="153"/>
      <c r="M69" s="160"/>
      <c r="N69" s="153"/>
      <c r="O69" s="153"/>
      <c r="P69" s="153"/>
      <c r="Q69" s="153"/>
      <c r="R69" s="153"/>
      <c r="S69" s="153"/>
    </row>
    <row r="70" spans="1:19" ht="21" thickTop="1" thickBot="1" x14ac:dyDescent="0.45">
      <c r="A70" s="198" t="s">
        <v>599</v>
      </c>
      <c r="B70" s="199" t="s">
        <v>1460</v>
      </c>
      <c r="C70" s="200">
        <v>40747</v>
      </c>
      <c r="D70" s="201" t="s">
        <v>1884</v>
      </c>
      <c r="E70" s="202">
        <v>18070000</v>
      </c>
      <c r="F70" s="202">
        <v>17500000</v>
      </c>
      <c r="G70" s="203" t="s">
        <v>556</v>
      </c>
      <c r="H70" s="250"/>
      <c r="I70" s="269"/>
      <c r="J70" s="275" t="s">
        <v>883</v>
      </c>
      <c r="K70" s="58"/>
      <c r="L70" s="58"/>
      <c r="M70" s="70"/>
      <c r="N70" s="58"/>
      <c r="O70" s="58"/>
      <c r="P70" s="58"/>
      <c r="Q70" s="58"/>
      <c r="R70" s="58"/>
      <c r="S70" s="58"/>
    </row>
    <row r="71" spans="1:19" ht="35.1" customHeight="1" thickTop="1" thickBot="1" x14ac:dyDescent="0.45">
      <c r="A71" s="328" t="s">
        <v>2040</v>
      </c>
      <c r="B71" s="695">
        <v>1</v>
      </c>
      <c r="C71" s="695"/>
      <c r="D71" s="696"/>
      <c r="E71" s="741">
        <f>SUM(F70)</f>
        <v>17500000</v>
      </c>
      <c r="F71" s="742"/>
      <c r="G71" s="404"/>
      <c r="H71" s="329">
        <f>SUM(H70)</f>
        <v>0</v>
      </c>
      <c r="I71" s="329">
        <f>SUM(I70)</f>
        <v>0</v>
      </c>
      <c r="J71" s="409"/>
      <c r="K71" s="3"/>
      <c r="L71" s="40"/>
      <c r="M71" s="40"/>
      <c r="N71" s="3"/>
      <c r="O71" s="3"/>
      <c r="P71" s="40"/>
      <c r="Q71" s="40"/>
      <c r="R71" s="3"/>
      <c r="S71" s="40"/>
    </row>
    <row r="72" spans="1:19" ht="35.1" customHeight="1" x14ac:dyDescent="0.4">
      <c r="A72" s="42"/>
      <c r="B72" s="9"/>
      <c r="C72" s="36"/>
      <c r="D72" s="7"/>
      <c r="E72" s="10"/>
      <c r="F72" s="10"/>
      <c r="G72" s="28"/>
      <c r="H72" s="137"/>
      <c r="I72" s="146"/>
      <c r="J72" s="7"/>
      <c r="K72" s="3"/>
      <c r="L72" s="3"/>
      <c r="M72" s="6"/>
      <c r="N72" s="3"/>
      <c r="O72" s="3"/>
      <c r="P72" s="3"/>
      <c r="Q72" s="3"/>
      <c r="R72" s="3"/>
      <c r="S72" s="3"/>
    </row>
    <row r="73" spans="1:19" ht="35.1" customHeight="1" x14ac:dyDescent="0.4">
      <c r="A73" s="13"/>
      <c r="B73" s="2"/>
      <c r="C73" s="35"/>
      <c r="D73" s="3"/>
      <c r="E73" s="4"/>
      <c r="F73" s="4"/>
      <c r="G73" s="27"/>
      <c r="H73" s="122"/>
      <c r="I73" s="139"/>
      <c r="J73" s="3"/>
      <c r="K73" s="3"/>
      <c r="L73" s="3"/>
      <c r="M73" s="6"/>
      <c r="N73" s="3"/>
      <c r="O73" s="3"/>
      <c r="P73" s="3"/>
      <c r="Q73" s="3"/>
      <c r="R73" s="3"/>
      <c r="S73" s="3"/>
    </row>
    <row r="74" spans="1:19" ht="35.1" customHeight="1" x14ac:dyDescent="0.4">
      <c r="A74" s="13"/>
      <c r="B74" s="2"/>
      <c r="C74" s="35"/>
      <c r="D74" s="3"/>
      <c r="E74" s="4"/>
      <c r="F74" s="4"/>
      <c r="G74" s="27"/>
      <c r="H74" s="122"/>
      <c r="I74" s="145"/>
      <c r="J74" s="3"/>
      <c r="K74" s="3"/>
      <c r="L74" s="3"/>
      <c r="M74" s="6"/>
      <c r="N74" s="3"/>
      <c r="O74" s="3"/>
      <c r="P74" s="3"/>
      <c r="Q74" s="3"/>
      <c r="R74" s="3"/>
      <c r="S74" s="3"/>
    </row>
    <row r="75" spans="1:19" ht="35.1" customHeight="1" x14ac:dyDescent="0.4">
      <c r="A75" s="13"/>
      <c r="B75" s="2"/>
      <c r="C75" s="35"/>
      <c r="D75" s="3"/>
      <c r="E75" s="4"/>
      <c r="F75" s="4"/>
      <c r="G75" s="27"/>
      <c r="H75" s="122"/>
      <c r="I75" s="139"/>
      <c r="J75" s="3"/>
      <c r="K75" s="3"/>
      <c r="L75" s="3"/>
      <c r="M75" s="6"/>
      <c r="N75" s="3"/>
      <c r="O75" s="3"/>
      <c r="P75" s="3"/>
      <c r="Q75" s="3"/>
      <c r="R75" s="3"/>
      <c r="S75" s="3"/>
    </row>
    <row r="76" spans="1:19" ht="35.1" customHeight="1" x14ac:dyDescent="0.4">
      <c r="A76" s="13"/>
      <c r="B76" s="2"/>
      <c r="C76" s="35"/>
      <c r="D76" s="6"/>
      <c r="E76" s="4"/>
      <c r="F76" s="4"/>
      <c r="G76" s="27"/>
      <c r="H76" s="122"/>
      <c r="I76" s="145"/>
      <c r="J76" s="3"/>
      <c r="K76" s="3"/>
      <c r="L76" s="3"/>
      <c r="M76" s="6"/>
      <c r="N76" s="3"/>
      <c r="O76" s="3"/>
      <c r="P76" s="3"/>
      <c r="Q76" s="3"/>
      <c r="R76" s="3"/>
      <c r="S76" s="3"/>
    </row>
    <row r="77" spans="1:19" ht="35.1" customHeight="1" x14ac:dyDescent="0.4">
      <c r="A77" s="13"/>
      <c r="B77" s="2"/>
      <c r="C77" s="35"/>
      <c r="D77" s="3"/>
      <c r="E77" s="4"/>
      <c r="F77" s="4"/>
      <c r="G77" s="27"/>
      <c r="H77" s="122"/>
      <c r="I77" s="139"/>
      <c r="J77" s="3"/>
      <c r="K77" s="3"/>
      <c r="L77" s="3"/>
      <c r="M77" s="6"/>
      <c r="N77" s="3"/>
      <c r="O77" s="3"/>
      <c r="P77" s="3"/>
      <c r="Q77" s="3"/>
      <c r="R77" s="3"/>
      <c r="S77" s="3"/>
    </row>
    <row r="78" spans="1:19" ht="35.1" customHeight="1" x14ac:dyDescent="0.4">
      <c r="A78" s="13"/>
      <c r="B78" s="2"/>
      <c r="C78" s="35"/>
      <c r="D78" s="3"/>
      <c r="E78" s="4"/>
      <c r="F78" s="4"/>
      <c r="G78" s="27"/>
      <c r="H78" s="122"/>
      <c r="I78" s="139"/>
      <c r="J78" s="3"/>
      <c r="K78" s="3"/>
      <c r="L78" s="3"/>
      <c r="M78" s="6"/>
      <c r="N78" s="3"/>
      <c r="O78" s="3"/>
      <c r="P78" s="3"/>
      <c r="Q78" s="3"/>
      <c r="R78" s="3"/>
      <c r="S78" s="3"/>
    </row>
    <row r="79" spans="1:19" ht="35.1" customHeight="1" x14ac:dyDescent="0.4">
      <c r="A79" s="13"/>
      <c r="B79" s="2"/>
      <c r="C79" s="35"/>
      <c r="D79" s="3"/>
      <c r="E79" s="4"/>
      <c r="F79" s="4"/>
      <c r="G79" s="27"/>
      <c r="H79" s="122"/>
      <c r="I79" s="139"/>
      <c r="J79" s="3"/>
      <c r="K79" s="3"/>
      <c r="L79" s="3"/>
      <c r="M79" s="6"/>
      <c r="N79" s="3"/>
      <c r="O79" s="3"/>
      <c r="P79" s="3"/>
      <c r="Q79" s="3"/>
      <c r="R79" s="3"/>
      <c r="S79" s="3"/>
    </row>
    <row r="80" spans="1:19" ht="35.1" customHeight="1" x14ac:dyDescent="0.4">
      <c r="A80" s="13"/>
      <c r="B80" s="2"/>
      <c r="C80" s="35"/>
      <c r="D80" s="3"/>
      <c r="E80" s="4"/>
      <c r="F80" s="4"/>
      <c r="G80" s="27"/>
      <c r="H80" s="122"/>
      <c r="I80" s="145"/>
      <c r="J80" s="3"/>
      <c r="K80" s="3"/>
      <c r="L80" s="3"/>
      <c r="M80" s="6"/>
      <c r="N80" s="3"/>
      <c r="O80" s="3"/>
      <c r="P80" s="3"/>
      <c r="Q80" s="3"/>
      <c r="R80" s="3"/>
      <c r="S80" s="3"/>
    </row>
    <row r="81" spans="1:19" ht="35.1" customHeight="1" x14ac:dyDescent="0.4">
      <c r="A81" s="13"/>
      <c r="B81" s="2"/>
      <c r="C81" s="35"/>
      <c r="D81" s="3"/>
      <c r="E81" s="4"/>
      <c r="F81" s="41"/>
      <c r="G81" s="37"/>
      <c r="H81" s="135"/>
      <c r="I81" s="139"/>
      <c r="J81" s="3"/>
      <c r="K81" s="3"/>
      <c r="L81" s="3"/>
      <c r="M81" s="6"/>
      <c r="N81" s="3"/>
      <c r="O81" s="3"/>
      <c r="P81" s="3"/>
      <c r="Q81" s="3"/>
      <c r="R81" s="3"/>
      <c r="S81" s="3"/>
    </row>
    <row r="82" spans="1:19" ht="35.1" customHeight="1" x14ac:dyDescent="0.4">
      <c r="A82" s="13"/>
      <c r="B82" s="2"/>
      <c r="C82" s="35"/>
      <c r="D82" s="3"/>
      <c r="E82" s="4"/>
      <c r="F82" s="4"/>
      <c r="G82" s="37"/>
      <c r="H82" s="135"/>
      <c r="I82" s="139"/>
      <c r="J82" s="3"/>
      <c r="K82" s="3"/>
      <c r="L82" s="3"/>
      <c r="M82" s="6"/>
      <c r="N82" s="3"/>
      <c r="O82" s="3"/>
      <c r="P82" s="3"/>
      <c r="Q82" s="3"/>
      <c r="R82" s="3"/>
      <c r="S82" s="3"/>
    </row>
    <row r="83" spans="1:19" ht="35.1" customHeight="1" x14ac:dyDescent="0.4">
      <c r="A83" s="13"/>
      <c r="B83" s="2"/>
      <c r="C83" s="35"/>
      <c r="D83" s="3"/>
      <c r="E83" s="4"/>
      <c r="F83" s="4"/>
      <c r="G83" s="37"/>
      <c r="H83" s="135"/>
      <c r="I83" s="139"/>
      <c r="J83" s="3"/>
      <c r="K83" s="3"/>
      <c r="L83" s="3"/>
      <c r="M83" s="6"/>
      <c r="N83" s="3"/>
      <c r="O83" s="3"/>
      <c r="P83" s="3"/>
      <c r="Q83" s="3"/>
      <c r="R83" s="3"/>
      <c r="S83" s="3"/>
    </row>
    <row r="84" spans="1:19" ht="35.1" customHeight="1" x14ac:dyDescent="0.4">
      <c r="A84" s="13"/>
      <c r="B84" s="2"/>
      <c r="C84" s="35"/>
      <c r="D84" s="3"/>
      <c r="E84" s="4"/>
      <c r="F84" s="4"/>
      <c r="G84" s="27"/>
      <c r="H84" s="122"/>
      <c r="I84" s="145"/>
      <c r="J84" s="3"/>
      <c r="K84" s="3"/>
      <c r="L84" s="3"/>
      <c r="M84" s="6"/>
      <c r="N84" s="3"/>
      <c r="O84" s="3"/>
      <c r="P84" s="3"/>
      <c r="Q84" s="3"/>
      <c r="R84" s="3"/>
      <c r="S84" s="3"/>
    </row>
    <row r="85" spans="1:19" ht="35.1" customHeight="1" x14ac:dyDescent="0.4">
      <c r="A85" s="13"/>
      <c r="B85" s="2"/>
      <c r="C85" s="35"/>
      <c r="D85" s="3"/>
      <c r="E85" s="4"/>
      <c r="F85" s="4"/>
      <c r="G85" s="5"/>
      <c r="H85" s="139"/>
      <c r="I85" s="145"/>
      <c r="J85" s="3"/>
      <c r="K85" s="3"/>
      <c r="L85" s="3"/>
      <c r="M85" s="6"/>
      <c r="N85" s="3"/>
      <c r="O85" s="3"/>
      <c r="P85" s="3"/>
      <c r="Q85" s="3"/>
      <c r="R85" s="3"/>
      <c r="S85" s="3"/>
    </row>
    <row r="86" spans="1:19" ht="35.1" customHeight="1" x14ac:dyDescent="0.4">
      <c r="A86" s="13"/>
      <c r="B86" s="2"/>
      <c r="C86" s="35"/>
      <c r="D86" s="3"/>
      <c r="E86" s="4"/>
      <c r="F86" s="4"/>
      <c r="G86" s="27"/>
      <c r="H86" s="122"/>
      <c r="I86" s="139"/>
      <c r="J86" s="3"/>
      <c r="K86" s="3"/>
      <c r="L86" s="3"/>
      <c r="M86" s="6"/>
      <c r="N86" s="3"/>
      <c r="O86" s="3"/>
      <c r="P86" s="3"/>
      <c r="Q86" s="3"/>
      <c r="R86" s="3"/>
      <c r="S86" s="3"/>
    </row>
    <row r="87" spans="1:19" ht="35.1" customHeight="1" x14ac:dyDescent="0.4">
      <c r="A87" s="13"/>
      <c r="B87" s="2"/>
      <c r="C87" s="35"/>
      <c r="D87" s="3"/>
      <c r="E87" s="4"/>
      <c r="F87" s="4"/>
      <c r="G87" s="27"/>
      <c r="H87" s="122"/>
      <c r="I87" s="139"/>
      <c r="J87" s="3"/>
      <c r="K87" s="3"/>
      <c r="L87" s="3"/>
      <c r="M87" s="6"/>
      <c r="N87" s="3"/>
      <c r="O87" s="3"/>
      <c r="P87" s="3"/>
      <c r="Q87" s="3"/>
      <c r="R87" s="3"/>
      <c r="S87" s="3"/>
    </row>
    <row r="88" spans="1:19" ht="35.1" customHeight="1" x14ac:dyDescent="0.4">
      <c r="A88" s="13"/>
      <c r="B88" s="2"/>
      <c r="C88" s="35"/>
      <c r="D88" s="3"/>
      <c r="E88" s="4"/>
      <c r="F88" s="4"/>
      <c r="G88" s="27"/>
      <c r="H88" s="122"/>
      <c r="I88" s="139"/>
      <c r="J88" s="3"/>
      <c r="K88" s="3"/>
      <c r="L88" s="3"/>
      <c r="M88" s="6"/>
      <c r="N88" s="3"/>
      <c r="O88" s="3"/>
      <c r="P88" s="3"/>
      <c r="Q88" s="3"/>
      <c r="R88" s="3"/>
      <c r="S88" s="3"/>
    </row>
    <row r="89" spans="1:19" ht="35.1" customHeight="1" x14ac:dyDescent="0.4">
      <c r="A89" s="13"/>
      <c r="B89" s="2"/>
      <c r="C89" s="35"/>
      <c r="D89" s="3"/>
      <c r="E89" s="4"/>
      <c r="F89" s="4"/>
      <c r="G89" s="37"/>
      <c r="H89" s="135"/>
      <c r="I89" s="139"/>
      <c r="J89" s="3"/>
      <c r="K89" s="52"/>
      <c r="L89" s="52"/>
      <c r="M89" s="66"/>
      <c r="N89" s="52"/>
      <c r="O89" s="52"/>
      <c r="P89" s="52"/>
      <c r="Q89" s="52"/>
      <c r="R89" s="52"/>
      <c r="S89" s="52"/>
    </row>
    <row r="90" spans="1:19" x14ac:dyDescent="0.4">
      <c r="A90" s="13"/>
      <c r="B90" s="2"/>
      <c r="C90" s="35"/>
      <c r="D90" s="3"/>
      <c r="E90" s="4"/>
      <c r="F90" s="4"/>
      <c r="G90" s="37"/>
      <c r="H90" s="135"/>
      <c r="I90" s="145"/>
      <c r="J90" s="3"/>
      <c r="K90" s="58"/>
      <c r="L90" s="73"/>
      <c r="M90" s="73"/>
      <c r="N90" s="58"/>
      <c r="O90" s="58"/>
      <c r="P90" s="73"/>
      <c r="Q90" s="73"/>
      <c r="R90" s="58"/>
      <c r="S90" s="73"/>
    </row>
    <row r="91" spans="1:19" x14ac:dyDescent="0.4">
      <c r="A91" s="49"/>
      <c r="B91" s="50"/>
      <c r="C91" s="51"/>
      <c r="D91" s="52"/>
      <c r="E91" s="53"/>
      <c r="F91" s="53"/>
      <c r="G91" s="63"/>
      <c r="H91" s="140"/>
      <c r="I91" s="178"/>
      <c r="J91" s="52"/>
      <c r="K91" s="3"/>
      <c r="L91" s="40"/>
      <c r="M91" s="40"/>
      <c r="N91" s="3"/>
      <c r="O91" s="3"/>
      <c r="P91" s="40"/>
      <c r="Q91" s="40"/>
      <c r="R91" s="3"/>
      <c r="S91" s="40"/>
    </row>
    <row r="92" spans="1:19" x14ac:dyDescent="0.4">
      <c r="A92" s="55"/>
      <c r="B92" s="56"/>
      <c r="C92" s="57"/>
      <c r="D92" s="58"/>
      <c r="E92" s="59"/>
      <c r="F92" s="59"/>
      <c r="G92" s="64"/>
      <c r="H92" s="176"/>
      <c r="I92" s="148"/>
      <c r="J92" s="58"/>
      <c r="K92" s="3"/>
      <c r="L92" s="40"/>
      <c r="M92" s="40"/>
      <c r="N92" s="3"/>
      <c r="O92" s="3"/>
      <c r="P92" s="40"/>
      <c r="Q92" s="40"/>
      <c r="R92" s="3"/>
      <c r="S92" s="40"/>
    </row>
    <row r="93" spans="1:19" x14ac:dyDescent="0.4">
      <c r="A93" s="13"/>
      <c r="B93" s="2"/>
      <c r="C93" s="35"/>
      <c r="D93" s="3"/>
      <c r="E93" s="4"/>
      <c r="F93" s="4"/>
      <c r="G93" s="30"/>
      <c r="H93" s="142"/>
      <c r="I93" s="139"/>
      <c r="J93" s="3"/>
      <c r="K93" s="3"/>
      <c r="L93" s="40"/>
      <c r="M93" s="40"/>
      <c r="N93" s="3"/>
      <c r="O93" s="3"/>
      <c r="P93" s="40"/>
      <c r="Q93" s="40"/>
      <c r="R93" s="3"/>
      <c r="S93" s="40"/>
    </row>
    <row r="94" spans="1:19" x14ac:dyDescent="0.4">
      <c r="A94" s="13"/>
      <c r="B94" s="2"/>
      <c r="C94" s="35"/>
      <c r="D94" s="3"/>
      <c r="E94" s="4"/>
      <c r="F94" s="4"/>
      <c r="G94" s="30"/>
      <c r="H94" s="142"/>
      <c r="I94" s="139"/>
      <c r="J94" s="3"/>
      <c r="K94" s="3"/>
      <c r="L94" s="40"/>
      <c r="M94" s="40"/>
      <c r="N94" s="3"/>
      <c r="O94" s="3"/>
      <c r="P94" s="40"/>
      <c r="Q94" s="40"/>
      <c r="R94" s="3"/>
      <c r="S94" s="40"/>
    </row>
    <row r="95" spans="1:19" x14ac:dyDescent="0.4">
      <c r="A95" s="13"/>
      <c r="B95" s="2"/>
      <c r="C95" s="35"/>
      <c r="D95" s="3"/>
      <c r="E95" s="4"/>
      <c r="F95" s="4"/>
      <c r="G95" s="30"/>
      <c r="H95" s="142"/>
      <c r="I95" s="139"/>
      <c r="J95" s="3"/>
      <c r="K95" s="3"/>
      <c r="L95" s="40"/>
      <c r="M95" s="40"/>
      <c r="N95" s="3"/>
      <c r="O95" s="3"/>
      <c r="P95" s="40"/>
      <c r="Q95" s="40"/>
      <c r="R95" s="3"/>
      <c r="S95" s="40"/>
    </row>
    <row r="96" spans="1:19" x14ac:dyDescent="0.4">
      <c r="A96" s="13"/>
      <c r="B96" s="2"/>
      <c r="C96" s="35"/>
      <c r="D96" s="3"/>
      <c r="E96" s="4"/>
      <c r="F96" s="4"/>
      <c r="G96" s="30"/>
      <c r="H96" s="142"/>
      <c r="I96" s="139"/>
      <c r="J96" s="3"/>
      <c r="K96" s="3"/>
      <c r="L96" s="40"/>
      <c r="M96" s="40"/>
      <c r="N96" s="3"/>
      <c r="O96" s="3"/>
      <c r="P96" s="40"/>
      <c r="Q96" s="40"/>
      <c r="R96" s="3"/>
      <c r="S96" s="40"/>
    </row>
    <row r="97" spans="1:19" x14ac:dyDescent="0.4">
      <c r="A97" s="13"/>
      <c r="B97" s="2"/>
      <c r="C97" s="35"/>
      <c r="D97" s="3"/>
      <c r="E97" s="4"/>
      <c r="F97" s="4"/>
      <c r="G97" s="27"/>
      <c r="H97" s="122"/>
      <c r="I97" s="139"/>
      <c r="J97" s="3"/>
      <c r="K97" s="3"/>
      <c r="L97" s="40"/>
      <c r="M97" s="40"/>
      <c r="N97" s="3"/>
      <c r="O97" s="3"/>
      <c r="P97" s="40"/>
      <c r="Q97" s="40"/>
      <c r="R97" s="3"/>
      <c r="S97" s="40"/>
    </row>
    <row r="98" spans="1:19" x14ac:dyDescent="0.4">
      <c r="A98" s="13"/>
      <c r="B98" s="2"/>
      <c r="C98" s="35"/>
      <c r="D98" s="3"/>
      <c r="E98" s="4"/>
      <c r="F98" s="4"/>
      <c r="G98" s="27"/>
      <c r="H98" s="122"/>
      <c r="I98" s="139"/>
      <c r="J98" s="3"/>
      <c r="K98" s="3"/>
      <c r="L98" s="40"/>
      <c r="M98" s="40"/>
      <c r="N98" s="3"/>
      <c r="O98" s="3"/>
      <c r="P98" s="40"/>
      <c r="Q98" s="40"/>
      <c r="R98" s="3"/>
      <c r="S98" s="40"/>
    </row>
    <row r="99" spans="1:19" x14ac:dyDescent="0.4">
      <c r="A99" s="13"/>
      <c r="B99" s="2"/>
      <c r="C99" s="35"/>
      <c r="D99" s="3"/>
      <c r="E99" s="4"/>
      <c r="F99" s="4"/>
      <c r="G99" s="29"/>
      <c r="H99" s="143"/>
      <c r="I99" s="139"/>
      <c r="J99" s="3"/>
      <c r="K99" s="3"/>
      <c r="L99" s="40"/>
      <c r="M99" s="40"/>
      <c r="N99" s="3"/>
      <c r="O99" s="3"/>
      <c r="P99" s="40"/>
      <c r="Q99" s="40"/>
      <c r="R99" s="3"/>
      <c r="S99" s="40"/>
    </row>
    <row r="100" spans="1:19" x14ac:dyDescent="0.4">
      <c r="A100" s="13"/>
      <c r="B100" s="2"/>
      <c r="C100" s="35"/>
      <c r="D100" s="3"/>
      <c r="E100" s="4"/>
      <c r="F100" s="4"/>
      <c r="G100" s="30"/>
      <c r="H100" s="142"/>
      <c r="I100" s="139"/>
      <c r="J100" s="3"/>
      <c r="K100" s="3"/>
      <c r="L100" s="3"/>
      <c r="M100" s="6"/>
      <c r="N100" s="3"/>
      <c r="O100" s="3"/>
      <c r="P100" s="6"/>
      <c r="Q100" s="6"/>
      <c r="R100" s="3"/>
      <c r="S100" s="6"/>
    </row>
    <row r="101" spans="1:19" x14ac:dyDescent="0.4">
      <c r="A101" s="13"/>
      <c r="B101" s="2"/>
      <c r="C101" s="35"/>
      <c r="D101" s="3"/>
      <c r="E101" s="4"/>
      <c r="F101" s="4"/>
      <c r="G101" s="30"/>
      <c r="H101" s="142"/>
      <c r="I101" s="139"/>
      <c r="J101" s="3"/>
      <c r="K101" s="3"/>
      <c r="L101" s="3"/>
      <c r="M101" s="6"/>
      <c r="N101" s="3"/>
      <c r="O101" s="3"/>
      <c r="P101" s="6"/>
      <c r="Q101" s="6"/>
      <c r="R101" s="3"/>
      <c r="S101" s="6"/>
    </row>
    <row r="102" spans="1:19" x14ac:dyDescent="0.4">
      <c r="A102" s="13"/>
      <c r="B102" s="2"/>
      <c r="C102" s="35"/>
      <c r="D102" s="3"/>
      <c r="E102" s="4"/>
      <c r="F102" s="4"/>
      <c r="G102" s="29"/>
      <c r="H102" s="143"/>
      <c r="I102" s="145"/>
      <c r="J102" s="3"/>
      <c r="K102" s="3"/>
      <c r="L102" s="3"/>
      <c r="M102" s="6"/>
      <c r="N102" s="3"/>
      <c r="O102" s="3"/>
      <c r="P102" s="6"/>
      <c r="Q102" s="6"/>
      <c r="R102" s="3"/>
      <c r="S102" s="6"/>
    </row>
    <row r="103" spans="1:19" x14ac:dyDescent="0.4">
      <c r="A103" s="13"/>
      <c r="B103" s="2"/>
      <c r="C103" s="35"/>
      <c r="D103" s="3"/>
      <c r="E103" s="4"/>
      <c r="F103" s="4"/>
      <c r="G103" s="29"/>
      <c r="H103" s="143"/>
      <c r="I103" s="145"/>
      <c r="J103" s="3"/>
      <c r="K103" s="3"/>
      <c r="L103" s="3"/>
      <c r="M103" s="6"/>
      <c r="N103" s="3"/>
      <c r="O103" s="3"/>
      <c r="P103" s="6"/>
      <c r="Q103" s="6"/>
      <c r="R103" s="3"/>
      <c r="S103" s="6"/>
    </row>
    <row r="104" spans="1:19" x14ac:dyDescent="0.4">
      <c r="A104" s="13"/>
      <c r="B104" s="2"/>
      <c r="C104" s="35"/>
      <c r="D104" s="6"/>
      <c r="E104" s="4"/>
      <c r="F104" s="4"/>
      <c r="G104" s="29"/>
      <c r="H104" s="143"/>
      <c r="I104" s="145"/>
      <c r="J104" s="3"/>
      <c r="K104" s="3"/>
      <c r="L104" s="3"/>
      <c r="M104" s="6"/>
      <c r="N104" s="3"/>
      <c r="O104" s="3"/>
      <c r="P104" s="6"/>
      <c r="Q104" s="6"/>
      <c r="R104" s="3"/>
      <c r="S104" s="6"/>
    </row>
    <row r="105" spans="1:19" x14ac:dyDescent="0.4">
      <c r="A105" s="13"/>
      <c r="B105" s="2"/>
      <c r="C105" s="35"/>
      <c r="D105" s="6"/>
      <c r="E105" s="4"/>
      <c r="F105" s="4"/>
      <c r="G105" s="29"/>
      <c r="H105" s="143"/>
      <c r="I105" s="145"/>
      <c r="J105" s="3"/>
      <c r="K105" s="3"/>
      <c r="L105" s="3"/>
      <c r="M105" s="6"/>
      <c r="N105" s="3"/>
      <c r="O105" s="3"/>
      <c r="P105" s="3"/>
      <c r="Q105" s="3"/>
      <c r="R105" s="3"/>
      <c r="S105" s="3"/>
    </row>
    <row r="106" spans="1:19" x14ac:dyDescent="0.4">
      <c r="A106" s="13"/>
      <c r="B106" s="2"/>
      <c r="C106" s="35"/>
      <c r="D106" s="3"/>
      <c r="E106" s="4"/>
      <c r="F106" s="4"/>
      <c r="G106" s="30"/>
      <c r="H106" s="142"/>
      <c r="I106" s="145"/>
      <c r="J106" s="3"/>
      <c r="K106" s="3"/>
      <c r="L106" s="3"/>
      <c r="M106" s="6"/>
      <c r="N106" s="3"/>
      <c r="O106" s="3"/>
      <c r="P106" s="3"/>
      <c r="Q106" s="3"/>
      <c r="R106" s="3"/>
      <c r="S106" s="3"/>
    </row>
    <row r="107" spans="1:19" x14ac:dyDescent="0.4">
      <c r="A107" s="13"/>
      <c r="B107" s="2"/>
      <c r="C107" s="35"/>
      <c r="D107" s="3"/>
      <c r="E107" s="4"/>
      <c r="F107" s="4"/>
      <c r="G107" s="27"/>
      <c r="H107" s="122"/>
      <c r="I107" s="139"/>
      <c r="J107" s="3"/>
      <c r="K107" s="3"/>
      <c r="L107" s="3"/>
      <c r="M107" s="6"/>
      <c r="N107" s="3"/>
      <c r="O107" s="3"/>
      <c r="P107" s="3"/>
      <c r="Q107" s="3"/>
      <c r="R107" s="3"/>
      <c r="S107" s="3"/>
    </row>
    <row r="108" spans="1:19" x14ac:dyDescent="0.4">
      <c r="A108" s="13"/>
      <c r="B108" s="2"/>
      <c r="C108" s="35"/>
      <c r="D108" s="3"/>
      <c r="E108" s="4"/>
      <c r="F108" s="4"/>
      <c r="G108" s="27"/>
      <c r="H108" s="122"/>
      <c r="I108" s="139"/>
      <c r="J108" s="3"/>
      <c r="K108" s="52"/>
      <c r="L108" s="52"/>
      <c r="M108" s="66"/>
      <c r="N108" s="52"/>
      <c r="O108" s="52"/>
      <c r="P108" s="52"/>
      <c r="Q108" s="52"/>
      <c r="R108" s="52"/>
      <c r="S108" s="52"/>
    </row>
    <row r="109" spans="1:19" x14ac:dyDescent="0.4">
      <c r="A109" s="13"/>
      <c r="B109" s="2"/>
      <c r="C109" s="35"/>
      <c r="D109" s="3"/>
      <c r="E109" s="4"/>
      <c r="F109" s="4"/>
      <c r="G109" s="37"/>
      <c r="H109" s="135"/>
      <c r="I109" s="139"/>
      <c r="J109" s="3"/>
      <c r="K109" s="58"/>
      <c r="L109" s="73"/>
      <c r="M109" s="73"/>
      <c r="N109" s="58"/>
      <c r="O109" s="58"/>
      <c r="P109" s="73"/>
      <c r="Q109" s="73"/>
      <c r="R109" s="58"/>
      <c r="S109" s="73"/>
    </row>
    <row r="110" spans="1:19" x14ac:dyDescent="0.4">
      <c r="A110" s="49"/>
      <c r="B110" s="50"/>
      <c r="C110" s="51"/>
      <c r="D110" s="52"/>
      <c r="E110" s="53"/>
      <c r="F110" s="53"/>
      <c r="G110" s="63"/>
      <c r="H110" s="140"/>
      <c r="I110" s="178"/>
      <c r="J110" s="52"/>
      <c r="K110" s="52"/>
      <c r="L110" s="52"/>
      <c r="M110" s="66"/>
      <c r="N110" s="52"/>
      <c r="O110" s="52"/>
      <c r="P110" s="66"/>
      <c r="Q110" s="66"/>
      <c r="R110" s="52"/>
      <c r="S110" s="66"/>
    </row>
    <row r="111" spans="1:19" x14ac:dyDescent="0.4">
      <c r="A111" s="55"/>
      <c r="B111" s="56"/>
      <c r="C111" s="57"/>
      <c r="D111" s="58"/>
      <c r="E111" s="59"/>
      <c r="F111" s="59"/>
      <c r="G111" s="65"/>
      <c r="H111" s="177"/>
      <c r="I111" s="148"/>
      <c r="J111" s="58"/>
      <c r="K111" s="74"/>
      <c r="L111" s="74"/>
      <c r="M111" s="75"/>
      <c r="N111" s="74"/>
      <c r="O111" s="74"/>
      <c r="P111" s="75"/>
      <c r="Q111" s="75"/>
      <c r="R111" s="75"/>
      <c r="S111" s="75"/>
    </row>
    <row r="112" spans="1:19" x14ac:dyDescent="0.4">
      <c r="A112" s="49"/>
      <c r="B112" s="50"/>
      <c r="C112" s="51"/>
      <c r="D112" s="66"/>
      <c r="E112" s="53"/>
      <c r="F112" s="53"/>
      <c r="G112" s="67"/>
      <c r="H112" s="156"/>
      <c r="I112" s="178"/>
      <c r="J112" s="52"/>
      <c r="K112" s="3"/>
      <c r="L112" s="40"/>
      <c r="M112" s="40"/>
      <c r="N112" s="3"/>
      <c r="O112" s="3"/>
      <c r="P112" s="40"/>
      <c r="Q112" s="40"/>
      <c r="R112" s="3"/>
      <c r="S112" s="40"/>
    </row>
    <row r="113" spans="1:19" x14ac:dyDescent="0.4">
      <c r="A113" s="55"/>
      <c r="B113" s="56"/>
      <c r="C113" s="57"/>
      <c r="D113" s="58"/>
      <c r="E113" s="59"/>
      <c r="F113" s="68"/>
      <c r="G113" s="60"/>
      <c r="H113" s="157"/>
      <c r="I113" s="148"/>
      <c r="J113" s="58"/>
      <c r="K113" s="3"/>
      <c r="L113" s="6"/>
      <c r="M113" s="40"/>
      <c r="N113" s="3"/>
      <c r="O113" s="3"/>
      <c r="P113" s="40"/>
      <c r="Q113" s="40"/>
      <c r="R113" s="3"/>
      <c r="S113" s="40"/>
    </row>
    <row r="114" spans="1:19" x14ac:dyDescent="0.4">
      <c r="A114" s="13"/>
      <c r="B114" s="2"/>
      <c r="C114" s="35"/>
      <c r="D114" s="3"/>
      <c r="E114" s="4"/>
      <c r="F114" s="4"/>
      <c r="G114" s="27"/>
      <c r="H114" s="122"/>
      <c r="I114" s="139"/>
      <c r="J114" s="3"/>
      <c r="K114" s="3"/>
      <c r="L114" s="6"/>
      <c r="M114" s="40"/>
      <c r="N114" s="3"/>
      <c r="O114" s="3"/>
      <c r="P114" s="40"/>
      <c r="Q114" s="40"/>
      <c r="R114" s="3"/>
      <c r="S114" s="40"/>
    </row>
    <row r="115" spans="1:19" x14ac:dyDescent="0.4">
      <c r="A115" s="13"/>
      <c r="B115" s="2"/>
      <c r="C115" s="35"/>
      <c r="D115" s="3"/>
      <c r="E115" s="4"/>
      <c r="F115" s="4"/>
      <c r="G115" s="29"/>
      <c r="H115" s="143"/>
      <c r="I115" s="139"/>
      <c r="J115" s="3"/>
      <c r="K115" s="3"/>
      <c r="L115" s="6"/>
      <c r="M115" s="40"/>
      <c r="N115" s="3"/>
      <c r="O115" s="3"/>
      <c r="P115" s="40"/>
      <c r="Q115" s="40"/>
      <c r="R115" s="3"/>
      <c r="S115" s="40"/>
    </row>
    <row r="116" spans="1:19" x14ac:dyDescent="0.4">
      <c r="A116" s="13"/>
      <c r="B116" s="2"/>
      <c r="C116" s="35"/>
      <c r="D116" s="3"/>
      <c r="E116" s="4"/>
      <c r="F116" s="4"/>
      <c r="G116" s="29"/>
      <c r="H116" s="143"/>
      <c r="I116" s="139"/>
      <c r="J116" s="3"/>
      <c r="K116" s="3"/>
      <c r="L116" s="6"/>
      <c r="M116" s="40"/>
      <c r="N116" s="3"/>
      <c r="O116" s="3"/>
      <c r="P116" s="40"/>
      <c r="Q116" s="40"/>
      <c r="R116" s="3"/>
      <c r="S116" s="40"/>
    </row>
    <row r="117" spans="1:19" x14ac:dyDescent="0.4">
      <c r="A117" s="13"/>
      <c r="B117" s="2"/>
      <c r="C117" s="35"/>
      <c r="D117" s="3"/>
      <c r="E117" s="4"/>
      <c r="F117" s="4"/>
      <c r="G117" s="27"/>
      <c r="H117" s="122"/>
      <c r="I117" s="139"/>
      <c r="J117" s="3"/>
      <c r="K117" s="3"/>
      <c r="L117" s="40"/>
      <c r="M117" s="40"/>
      <c r="N117" s="3"/>
      <c r="O117" s="3"/>
      <c r="P117" s="40"/>
      <c r="Q117" s="40"/>
      <c r="R117" s="3"/>
      <c r="S117" s="40"/>
    </row>
    <row r="118" spans="1:19" x14ac:dyDescent="0.4">
      <c r="A118" s="13"/>
      <c r="B118" s="2"/>
      <c r="C118" s="35"/>
      <c r="D118" s="3"/>
      <c r="E118" s="4"/>
      <c r="F118" s="4"/>
      <c r="G118" s="30"/>
      <c r="H118" s="142"/>
      <c r="I118" s="139"/>
      <c r="J118" s="3"/>
      <c r="K118" s="3"/>
      <c r="L118" s="46"/>
      <c r="M118" s="40"/>
      <c r="N118" s="3"/>
      <c r="O118" s="3"/>
      <c r="P118" s="48"/>
      <c r="Q118" s="40"/>
      <c r="R118" s="3"/>
      <c r="S118" s="40"/>
    </row>
    <row r="119" spans="1:19" x14ac:dyDescent="0.4">
      <c r="A119" s="13"/>
      <c r="B119" s="2"/>
      <c r="C119" s="35"/>
      <c r="D119" s="3"/>
      <c r="E119" s="4"/>
      <c r="F119" s="4"/>
      <c r="G119" s="30"/>
      <c r="H119" s="142"/>
      <c r="I119" s="139"/>
      <c r="J119" s="3"/>
      <c r="K119" s="3"/>
      <c r="L119" s="40"/>
      <c r="M119" s="40"/>
      <c r="N119" s="3"/>
      <c r="O119" s="3"/>
      <c r="P119" s="40"/>
      <c r="Q119" s="40"/>
      <c r="R119" s="3"/>
      <c r="S119" s="40"/>
    </row>
    <row r="120" spans="1:19" x14ac:dyDescent="0.4">
      <c r="A120" s="13"/>
      <c r="B120" s="2"/>
      <c r="C120" s="35"/>
      <c r="D120" s="3"/>
      <c r="E120" s="4"/>
      <c r="F120" s="4"/>
      <c r="G120" s="29"/>
      <c r="H120" s="143"/>
      <c r="I120" s="139"/>
      <c r="J120" s="3"/>
      <c r="K120" s="52"/>
      <c r="L120" s="72"/>
      <c r="M120" s="72"/>
      <c r="N120" s="52"/>
      <c r="O120" s="52"/>
      <c r="P120" s="72"/>
      <c r="Q120" s="72"/>
      <c r="R120" s="52"/>
      <c r="S120" s="72"/>
    </row>
    <row r="121" spans="1:19" x14ac:dyDescent="0.4">
      <c r="A121" s="13"/>
      <c r="B121" s="2"/>
      <c r="C121" s="35"/>
      <c r="D121" s="3"/>
      <c r="E121" s="4"/>
      <c r="F121" s="4"/>
      <c r="G121" s="29"/>
      <c r="H121" s="143"/>
      <c r="I121" s="139"/>
      <c r="J121" s="3"/>
      <c r="K121" s="58"/>
      <c r="L121" s="70"/>
      <c r="M121" s="70"/>
      <c r="N121" s="58"/>
      <c r="O121" s="58"/>
      <c r="P121" s="70"/>
      <c r="Q121" s="70"/>
      <c r="R121" s="58"/>
      <c r="S121" s="70"/>
    </row>
    <row r="122" spans="1:19" x14ac:dyDescent="0.4">
      <c r="A122" s="49"/>
      <c r="B122" s="50"/>
      <c r="C122" s="51"/>
      <c r="D122" s="52"/>
      <c r="E122" s="53"/>
      <c r="F122" s="53"/>
      <c r="G122" s="67"/>
      <c r="H122" s="156"/>
      <c r="I122" s="147"/>
      <c r="J122" s="52"/>
      <c r="K122" s="3"/>
      <c r="L122" s="6"/>
      <c r="M122" s="6"/>
      <c r="N122" s="3"/>
      <c r="O122" s="3"/>
      <c r="P122" s="6"/>
      <c r="Q122" s="6"/>
      <c r="R122" s="3"/>
      <c r="S122" s="6"/>
    </row>
    <row r="123" spans="1:19" x14ac:dyDescent="0.4">
      <c r="A123" s="55"/>
      <c r="B123" s="56"/>
      <c r="C123" s="57"/>
      <c r="D123" s="70"/>
      <c r="E123" s="59"/>
      <c r="F123" s="59"/>
      <c r="G123" s="60"/>
      <c r="H123" s="157"/>
      <c r="I123" s="148"/>
      <c r="J123" s="58"/>
      <c r="K123" s="3"/>
      <c r="L123" s="6"/>
      <c r="M123" s="6"/>
      <c r="N123" s="3"/>
      <c r="O123" s="3"/>
      <c r="P123" s="6"/>
      <c r="Q123" s="6"/>
      <c r="R123" s="3"/>
      <c r="S123" s="6"/>
    </row>
    <row r="124" spans="1:19" x14ac:dyDescent="0.4">
      <c r="A124" s="13"/>
      <c r="B124" s="2"/>
      <c r="C124" s="35"/>
      <c r="D124" s="6"/>
      <c r="E124" s="4"/>
      <c r="F124" s="4"/>
      <c r="G124" s="27"/>
      <c r="H124" s="122"/>
      <c r="I124" s="139"/>
      <c r="J124" s="3"/>
      <c r="K124" s="3"/>
      <c r="L124" s="40"/>
      <c r="M124" s="40"/>
      <c r="N124" s="3"/>
      <c r="O124" s="3"/>
      <c r="P124" s="40"/>
      <c r="Q124" s="40"/>
      <c r="R124" s="3"/>
      <c r="S124" s="40"/>
    </row>
    <row r="125" spans="1:19" x14ac:dyDescent="0.4">
      <c r="A125" s="13"/>
      <c r="B125" s="2"/>
      <c r="C125" s="35"/>
      <c r="D125" s="6"/>
      <c r="E125" s="4"/>
      <c r="F125" s="4"/>
      <c r="G125" s="27"/>
      <c r="H125" s="122"/>
      <c r="I125" s="139"/>
      <c r="J125" s="3"/>
      <c r="K125" s="3"/>
      <c r="L125" s="40"/>
      <c r="M125" s="40"/>
      <c r="N125" s="3"/>
      <c r="O125" s="3"/>
      <c r="P125" s="40"/>
      <c r="Q125" s="40"/>
      <c r="R125" s="3"/>
      <c r="S125" s="40"/>
    </row>
    <row r="126" spans="1:19" x14ac:dyDescent="0.4">
      <c r="A126" s="13"/>
      <c r="B126" s="2"/>
      <c r="C126" s="35"/>
      <c r="D126" s="6"/>
      <c r="E126" s="4"/>
      <c r="F126" s="4"/>
      <c r="G126" s="27"/>
      <c r="H126" s="122"/>
      <c r="I126" s="139"/>
      <c r="J126" s="3"/>
      <c r="K126" s="6"/>
      <c r="L126" s="3"/>
      <c r="M126" s="6"/>
      <c r="N126" s="3"/>
      <c r="O126" s="3"/>
      <c r="P126" s="6"/>
      <c r="Q126" s="6"/>
      <c r="R126" s="6"/>
      <c r="S126" s="6"/>
    </row>
    <row r="127" spans="1:19" x14ac:dyDescent="0.4">
      <c r="A127" s="13"/>
      <c r="B127" s="2"/>
      <c r="C127" s="35"/>
      <c r="D127" s="3"/>
      <c r="E127" s="4"/>
      <c r="F127" s="4"/>
      <c r="G127" s="27"/>
      <c r="H127" s="122"/>
      <c r="I127" s="139"/>
      <c r="J127" s="3"/>
      <c r="K127" s="3"/>
      <c r="L127" s="6"/>
      <c r="M127" s="6"/>
      <c r="N127" s="3"/>
      <c r="O127" s="3"/>
      <c r="P127" s="6"/>
      <c r="Q127" s="6"/>
      <c r="R127" s="6"/>
      <c r="S127" s="6"/>
    </row>
    <row r="128" spans="1:19" x14ac:dyDescent="0.4">
      <c r="A128" s="13"/>
      <c r="B128" s="2"/>
      <c r="C128" s="35"/>
      <c r="D128" s="3"/>
      <c r="E128" s="4"/>
      <c r="F128" s="15"/>
      <c r="G128" s="27"/>
      <c r="H128" s="122"/>
      <c r="I128" s="139"/>
      <c r="J128" s="3"/>
      <c r="K128" s="3"/>
      <c r="L128" s="3"/>
      <c r="M128" s="6"/>
      <c r="N128" s="3"/>
      <c r="O128" s="3"/>
      <c r="P128" s="6"/>
      <c r="Q128" s="6"/>
      <c r="R128" s="6"/>
      <c r="S128" s="6"/>
    </row>
    <row r="129" spans="1:19" x14ac:dyDescent="0.4">
      <c r="A129" s="13"/>
      <c r="B129" s="2"/>
      <c r="C129" s="35"/>
      <c r="D129" s="3"/>
      <c r="E129" s="4"/>
      <c r="F129" s="15"/>
      <c r="G129" s="27"/>
      <c r="H129" s="122"/>
      <c r="I129" s="139"/>
      <c r="J129" s="3"/>
      <c r="K129" s="45"/>
      <c r="L129" s="45"/>
      <c r="M129" s="47"/>
      <c r="N129" s="45"/>
      <c r="O129" s="45"/>
      <c r="P129" s="47"/>
      <c r="Q129" s="47"/>
      <c r="R129" s="47"/>
      <c r="S129" s="47"/>
    </row>
    <row r="130" spans="1:19" x14ac:dyDescent="0.4">
      <c r="A130" s="13"/>
      <c r="B130" s="2"/>
      <c r="C130" s="35"/>
      <c r="D130" s="3"/>
      <c r="E130" s="4"/>
      <c r="F130" s="4"/>
      <c r="G130" s="27"/>
      <c r="H130" s="122"/>
      <c r="I130" s="139"/>
      <c r="J130" s="3"/>
      <c r="K130" s="76"/>
      <c r="L130" s="76"/>
      <c r="M130" s="77"/>
      <c r="N130" s="76"/>
      <c r="O130" s="76"/>
      <c r="P130" s="77"/>
      <c r="Q130" s="77"/>
      <c r="R130" s="77"/>
      <c r="S130" s="77"/>
    </row>
    <row r="131" spans="1:19" x14ac:dyDescent="0.4">
      <c r="A131" s="13"/>
      <c r="B131" s="2"/>
      <c r="C131" s="35"/>
      <c r="D131" s="3"/>
      <c r="E131" s="4"/>
      <c r="F131" s="4"/>
      <c r="G131" s="27"/>
      <c r="H131" s="122"/>
      <c r="I131" s="139"/>
      <c r="J131" s="3"/>
      <c r="K131" s="58"/>
      <c r="L131" s="58"/>
      <c r="M131" s="70"/>
      <c r="N131" s="58"/>
      <c r="O131" s="58"/>
      <c r="P131" s="70"/>
      <c r="Q131" s="70"/>
      <c r="R131" s="58"/>
      <c r="S131" s="70"/>
    </row>
    <row r="132" spans="1:19" x14ac:dyDescent="0.4">
      <c r="A132" s="49"/>
      <c r="B132" s="50"/>
      <c r="C132" s="51"/>
      <c r="D132" s="52"/>
      <c r="E132" s="53"/>
      <c r="F132" s="53"/>
      <c r="G132" s="63"/>
      <c r="H132" s="140"/>
      <c r="I132" s="147"/>
      <c r="J132" s="52"/>
      <c r="K132" s="3"/>
      <c r="L132" s="3"/>
      <c r="M132" s="6"/>
      <c r="N132" s="3"/>
      <c r="O132" s="3"/>
      <c r="P132" s="6"/>
      <c r="Q132" s="6"/>
      <c r="R132" s="3"/>
      <c r="S132" s="6"/>
    </row>
    <row r="133" spans="1:19" x14ac:dyDescent="0.4">
      <c r="A133" s="55"/>
      <c r="B133" s="56"/>
      <c r="C133" s="57"/>
      <c r="D133" s="58"/>
      <c r="E133" s="59"/>
      <c r="F133" s="59"/>
      <c r="G133" s="60"/>
      <c r="H133" s="157"/>
      <c r="I133" s="148"/>
      <c r="J133" s="58"/>
      <c r="K133" s="3"/>
      <c r="L133" s="40"/>
      <c r="M133" s="40"/>
      <c r="N133" s="3"/>
      <c r="O133" s="3"/>
      <c r="P133" s="40"/>
      <c r="Q133" s="40"/>
      <c r="R133" s="3"/>
      <c r="S133" s="40"/>
    </row>
    <row r="134" spans="1:19" x14ac:dyDescent="0.4">
      <c r="A134" s="13"/>
      <c r="B134" s="2"/>
      <c r="C134" s="35"/>
      <c r="D134" s="3"/>
      <c r="E134" s="4"/>
      <c r="F134" s="4"/>
      <c r="G134" s="27"/>
      <c r="H134" s="122"/>
      <c r="I134" s="139"/>
      <c r="J134" s="3"/>
      <c r="K134" s="3"/>
      <c r="L134" s="40"/>
      <c r="M134" s="40"/>
      <c r="N134" s="3"/>
      <c r="O134" s="3"/>
      <c r="P134" s="40"/>
      <c r="Q134" s="40"/>
      <c r="R134" s="3"/>
      <c r="S134" s="40"/>
    </row>
    <row r="135" spans="1:19" x14ac:dyDescent="0.4">
      <c r="A135" s="13"/>
      <c r="B135" s="2"/>
      <c r="C135" s="35"/>
      <c r="D135" s="6"/>
      <c r="E135" s="4"/>
      <c r="F135" s="4"/>
      <c r="G135" s="27"/>
      <c r="H135" s="122"/>
      <c r="I135" s="139"/>
      <c r="J135" s="3"/>
      <c r="K135" s="3"/>
      <c r="L135" s="40"/>
      <c r="M135" s="40"/>
      <c r="N135" s="3"/>
      <c r="O135" s="3"/>
      <c r="P135" s="40"/>
      <c r="Q135" s="40"/>
      <c r="R135" s="3"/>
      <c r="S135" s="40"/>
    </row>
    <row r="136" spans="1:19" x14ac:dyDescent="0.4">
      <c r="A136" s="13"/>
      <c r="B136" s="2"/>
      <c r="C136" s="35"/>
      <c r="D136" s="6"/>
      <c r="E136" s="4"/>
      <c r="F136" s="4"/>
      <c r="G136" s="27"/>
      <c r="H136" s="122"/>
      <c r="I136" s="139"/>
      <c r="J136" s="3"/>
      <c r="K136" s="3"/>
      <c r="L136" s="40"/>
      <c r="M136" s="40"/>
      <c r="N136" s="3"/>
      <c r="O136" s="3"/>
      <c r="P136" s="40"/>
      <c r="Q136" s="40"/>
      <c r="R136" s="3"/>
      <c r="S136" s="40"/>
    </row>
    <row r="137" spans="1:19" x14ac:dyDescent="0.4">
      <c r="A137" s="13"/>
      <c r="B137" s="2"/>
      <c r="C137" s="35"/>
      <c r="D137" s="12"/>
      <c r="E137" s="4"/>
      <c r="F137" s="4"/>
      <c r="G137" s="27"/>
      <c r="H137" s="122"/>
      <c r="I137" s="139"/>
      <c r="J137" s="3"/>
      <c r="K137" s="3"/>
      <c r="L137" s="3"/>
      <c r="M137" s="6"/>
      <c r="N137" s="3"/>
      <c r="O137" s="3"/>
      <c r="P137" s="6"/>
      <c r="Q137" s="6"/>
      <c r="R137" s="3"/>
      <c r="S137" s="6"/>
    </row>
    <row r="138" spans="1:19" x14ac:dyDescent="0.4">
      <c r="A138" s="13"/>
      <c r="B138" s="2"/>
      <c r="C138" s="35"/>
      <c r="D138" s="6"/>
      <c r="E138" s="4"/>
      <c r="F138" s="4"/>
      <c r="G138" s="27"/>
      <c r="H138" s="122"/>
      <c r="I138" s="139"/>
      <c r="J138" s="3"/>
      <c r="K138" s="3"/>
      <c r="L138" s="3"/>
      <c r="M138" s="6"/>
      <c r="N138" s="3"/>
      <c r="O138" s="3"/>
      <c r="P138" s="6"/>
      <c r="Q138" s="6"/>
      <c r="R138" s="3"/>
      <c r="S138" s="6"/>
    </row>
    <row r="139" spans="1:19" x14ac:dyDescent="0.4">
      <c r="A139" s="13"/>
      <c r="B139" s="2"/>
      <c r="C139" s="35"/>
      <c r="D139" s="3"/>
      <c r="E139" s="4"/>
      <c r="F139" s="14"/>
      <c r="G139" s="27"/>
      <c r="H139" s="122"/>
      <c r="I139" s="139"/>
      <c r="J139" s="3"/>
      <c r="K139" s="3"/>
      <c r="L139" s="3"/>
      <c r="M139" s="6"/>
      <c r="N139" s="3"/>
      <c r="O139" s="3"/>
      <c r="P139" s="6"/>
      <c r="Q139" s="6"/>
      <c r="R139" s="6"/>
      <c r="S139" s="6"/>
    </row>
    <row r="140" spans="1:19" x14ac:dyDescent="0.4">
      <c r="A140" s="13"/>
      <c r="B140" s="2"/>
      <c r="C140" s="35"/>
      <c r="D140" s="3"/>
      <c r="E140" s="4"/>
      <c r="F140" s="14"/>
      <c r="G140" s="27"/>
      <c r="H140" s="122"/>
      <c r="I140" s="139"/>
      <c r="J140" s="3"/>
      <c r="K140" s="52"/>
      <c r="L140" s="52"/>
      <c r="M140" s="66"/>
      <c r="N140" s="52"/>
      <c r="O140" s="52"/>
      <c r="P140" s="66"/>
      <c r="Q140" s="66"/>
      <c r="R140" s="66"/>
      <c r="S140" s="66"/>
    </row>
    <row r="141" spans="1:19" x14ac:dyDescent="0.4">
      <c r="A141" s="13"/>
      <c r="B141" s="2"/>
      <c r="C141" s="35"/>
      <c r="D141" s="3"/>
      <c r="E141" s="4"/>
      <c r="F141" s="14"/>
      <c r="G141" s="27"/>
      <c r="H141" s="122"/>
      <c r="I141" s="139"/>
      <c r="J141" s="3"/>
      <c r="K141" s="24"/>
      <c r="L141" s="24"/>
      <c r="M141" s="23"/>
      <c r="N141" s="24"/>
      <c r="O141" s="24"/>
      <c r="P141" s="23"/>
      <c r="Q141" s="23"/>
      <c r="R141" s="24"/>
      <c r="S141" s="23"/>
    </row>
    <row r="142" spans="1:19" x14ac:dyDescent="0.4">
      <c r="A142" s="49"/>
      <c r="B142" s="50"/>
      <c r="C142" s="51"/>
      <c r="D142" s="52"/>
      <c r="E142" s="53"/>
      <c r="F142" s="71"/>
      <c r="G142" s="63"/>
      <c r="H142" s="140"/>
      <c r="I142" s="147"/>
      <c r="J142" s="52"/>
      <c r="K142" s="58"/>
      <c r="L142" s="58"/>
      <c r="M142" s="70"/>
      <c r="N142" s="58"/>
      <c r="O142" s="58"/>
      <c r="P142" s="70"/>
      <c r="Q142" s="70"/>
      <c r="R142" s="58"/>
      <c r="S142" s="70"/>
    </row>
    <row r="143" spans="1:19" x14ac:dyDescent="0.4">
      <c r="A143" s="78"/>
      <c r="B143" s="79"/>
      <c r="C143" s="33"/>
      <c r="D143" s="24"/>
      <c r="E143" s="32"/>
      <c r="F143" s="32"/>
      <c r="G143" s="80"/>
      <c r="H143" s="174"/>
      <c r="I143" s="149"/>
      <c r="J143" s="24"/>
      <c r="K143" s="3"/>
      <c r="L143" s="3"/>
      <c r="M143" s="6"/>
      <c r="N143" s="3"/>
      <c r="O143" s="3"/>
      <c r="P143" s="6"/>
      <c r="Q143" s="6"/>
      <c r="R143" s="6"/>
      <c r="S143" s="6"/>
    </row>
    <row r="144" spans="1:19" x14ac:dyDescent="0.4">
      <c r="A144" s="55"/>
      <c r="B144" s="56"/>
      <c r="C144" s="57"/>
      <c r="D144" s="58"/>
      <c r="E144" s="59"/>
      <c r="F144" s="59"/>
      <c r="G144" s="60"/>
      <c r="H144" s="157"/>
      <c r="I144" s="148"/>
      <c r="J144" s="58"/>
      <c r="K144" s="52"/>
      <c r="L144" s="52"/>
      <c r="M144" s="66"/>
      <c r="N144" s="52"/>
      <c r="O144" s="52"/>
      <c r="P144" s="66"/>
      <c r="Q144" s="66"/>
      <c r="R144" s="66"/>
      <c r="S144" s="66"/>
    </row>
    <row r="145" spans="1:19" x14ac:dyDescent="0.4">
      <c r="A145" s="13"/>
      <c r="B145" s="2"/>
      <c r="C145" s="35"/>
      <c r="D145" s="3"/>
      <c r="E145" s="4"/>
      <c r="F145" s="4"/>
      <c r="G145" s="27"/>
      <c r="H145" s="122"/>
      <c r="I145" s="139"/>
      <c r="J145" s="3"/>
      <c r="K145" s="58"/>
      <c r="L145" s="58"/>
      <c r="M145" s="70"/>
      <c r="N145" s="58"/>
      <c r="O145" s="58"/>
      <c r="P145" s="70"/>
      <c r="Q145" s="70"/>
      <c r="R145" s="58"/>
      <c r="S145" s="70"/>
    </row>
    <row r="146" spans="1:19" x14ac:dyDescent="0.4">
      <c r="A146" s="49"/>
      <c r="B146" s="50"/>
      <c r="C146" s="51"/>
      <c r="D146" s="52"/>
      <c r="E146" s="53"/>
      <c r="F146" s="71"/>
      <c r="G146" s="63"/>
      <c r="H146" s="140"/>
      <c r="I146" s="147"/>
      <c r="J146" s="52"/>
      <c r="K146" s="3"/>
      <c r="L146" s="3"/>
      <c r="M146" s="6"/>
      <c r="N146" s="3"/>
      <c r="O146" s="3"/>
      <c r="P146" s="6"/>
      <c r="Q146" s="6"/>
      <c r="R146" s="3"/>
      <c r="S146" s="6"/>
    </row>
    <row r="147" spans="1:19" x14ac:dyDescent="0.4">
      <c r="A147" s="55"/>
      <c r="B147" s="56"/>
      <c r="C147" s="57"/>
      <c r="D147" s="58"/>
      <c r="E147" s="59"/>
      <c r="F147" s="59"/>
      <c r="G147" s="60"/>
      <c r="H147" s="157"/>
      <c r="I147" s="148"/>
      <c r="J147" s="58"/>
      <c r="K147" s="52"/>
      <c r="L147" s="52"/>
      <c r="M147" s="66"/>
      <c r="N147" s="52"/>
      <c r="O147" s="52"/>
      <c r="P147" s="66"/>
      <c r="Q147" s="66"/>
      <c r="R147" s="52"/>
      <c r="S147" s="66"/>
    </row>
    <row r="148" spans="1:19" x14ac:dyDescent="0.4">
      <c r="A148" s="13"/>
      <c r="B148" s="2"/>
      <c r="C148" s="35"/>
      <c r="D148" s="3"/>
      <c r="E148" s="4"/>
      <c r="F148" s="4"/>
      <c r="G148" s="27"/>
      <c r="H148" s="122"/>
      <c r="I148" s="139"/>
      <c r="J148" s="3"/>
      <c r="K148" s="70"/>
      <c r="L148" s="58"/>
      <c r="M148" s="70"/>
      <c r="N148" s="58"/>
      <c r="O148" s="58"/>
      <c r="P148" s="70"/>
      <c r="Q148" s="70"/>
      <c r="R148" s="58"/>
      <c r="S148" s="70"/>
    </row>
    <row r="149" spans="1:19" x14ac:dyDescent="0.4">
      <c r="A149" s="49"/>
      <c r="B149" s="50"/>
      <c r="C149" s="51"/>
      <c r="D149" s="52"/>
      <c r="E149" s="53"/>
      <c r="F149" s="53"/>
      <c r="G149" s="63"/>
      <c r="H149" s="140"/>
      <c r="I149" s="147"/>
      <c r="J149" s="52"/>
      <c r="K149" s="52"/>
      <c r="L149" s="52"/>
      <c r="M149" s="66"/>
      <c r="N149" s="52"/>
      <c r="O149" s="52"/>
      <c r="P149" s="66"/>
      <c r="Q149" s="66"/>
      <c r="R149" s="52"/>
      <c r="S149" s="66"/>
    </row>
    <row r="150" spans="1:19" x14ac:dyDescent="0.4">
      <c r="A150" s="55"/>
      <c r="B150" s="56"/>
      <c r="C150" s="57"/>
      <c r="D150" s="58"/>
      <c r="E150" s="59"/>
      <c r="F150" s="59"/>
      <c r="G150" s="60"/>
      <c r="H150" s="157"/>
      <c r="I150" s="148"/>
      <c r="J150" s="58"/>
      <c r="K150" s="58"/>
      <c r="L150" s="58"/>
      <c r="M150" s="70"/>
      <c r="N150" s="58"/>
      <c r="O150" s="58"/>
      <c r="P150" s="70"/>
      <c r="Q150" s="70"/>
      <c r="R150" s="70"/>
      <c r="S150" s="70"/>
    </row>
    <row r="151" spans="1:19" x14ac:dyDescent="0.4">
      <c r="A151" s="49"/>
      <c r="B151" s="50"/>
      <c r="C151" s="51"/>
      <c r="D151" s="52"/>
      <c r="E151" s="53"/>
      <c r="F151" s="53"/>
      <c r="G151" s="63"/>
      <c r="H151" s="140"/>
      <c r="I151" s="147"/>
      <c r="J151" s="52"/>
      <c r="K151" s="52"/>
      <c r="L151" s="52"/>
      <c r="M151" s="66"/>
      <c r="N151" s="52"/>
      <c r="O151" s="52"/>
      <c r="P151" s="66"/>
      <c r="Q151" s="66"/>
      <c r="R151" s="52"/>
      <c r="S151" s="66"/>
    </row>
    <row r="152" spans="1:19" x14ac:dyDescent="0.4">
      <c r="A152" s="55"/>
      <c r="B152" s="56"/>
      <c r="C152" s="57"/>
      <c r="D152" s="58"/>
      <c r="E152" s="59"/>
      <c r="F152" s="59"/>
      <c r="G152" s="60"/>
      <c r="H152" s="157"/>
      <c r="I152" s="148"/>
      <c r="J152" s="58"/>
      <c r="K152" s="24"/>
      <c r="L152" s="24"/>
      <c r="M152" s="23"/>
      <c r="N152" s="24"/>
      <c r="O152" s="24"/>
      <c r="P152" s="23"/>
      <c r="Q152" s="23"/>
      <c r="R152" s="24"/>
      <c r="S152" s="23"/>
    </row>
    <row r="153" spans="1:19" x14ac:dyDescent="0.4">
      <c r="A153" s="49"/>
      <c r="B153" s="50"/>
      <c r="C153" s="51"/>
      <c r="D153" s="52"/>
      <c r="E153" s="53"/>
      <c r="F153" s="53"/>
      <c r="G153" s="63"/>
      <c r="H153" s="140"/>
      <c r="I153" s="147"/>
      <c r="J153" s="52"/>
    </row>
    <row r="154" spans="1:19" x14ac:dyDescent="0.4">
      <c r="A154" s="78"/>
      <c r="B154" s="79"/>
      <c r="C154" s="33"/>
      <c r="D154" s="24"/>
      <c r="E154" s="32"/>
      <c r="F154" s="32"/>
      <c r="G154" s="80"/>
      <c r="H154" s="174"/>
      <c r="I154" s="149"/>
      <c r="J154" s="24"/>
    </row>
  </sheetData>
  <autoFilter ref="A1:S69" xr:uid="{249EDB6C-8459-46E4-B330-3A70D7C60F7C}">
    <filterColumn colId="11" showButton="0"/>
    <filterColumn colId="12" showButton="0"/>
    <filterColumn colId="13" showButton="0"/>
    <filterColumn colId="14" showButton="0"/>
    <filterColumn colId="16" showButton="0"/>
    <filterColumn colId="17" showButton="0"/>
    <sortState xmlns:xlrd2="http://schemas.microsoft.com/office/spreadsheetml/2017/richdata2" ref="A7:S70">
      <sortCondition descending="1" ref="B1:B2"/>
    </sortState>
  </autoFilter>
  <mergeCells count="37">
    <mergeCell ref="B20:D20"/>
    <mergeCell ref="B25:D25"/>
    <mergeCell ref="B32:D32"/>
    <mergeCell ref="B9:D9"/>
    <mergeCell ref="E67:F67"/>
    <mergeCell ref="E54:F54"/>
    <mergeCell ref="E62:F62"/>
    <mergeCell ref="E65:F65"/>
    <mergeCell ref="B54:D54"/>
    <mergeCell ref="B62:D62"/>
    <mergeCell ref="B65:D65"/>
    <mergeCell ref="E32:F32"/>
    <mergeCell ref="E40:F40"/>
    <mergeCell ref="E46:F46"/>
    <mergeCell ref="B40:D40"/>
    <mergeCell ref="B46:D46"/>
    <mergeCell ref="E69:F69"/>
    <mergeCell ref="E71:F71"/>
    <mergeCell ref="B67:D67"/>
    <mergeCell ref="B69:D69"/>
    <mergeCell ref="B71:D71"/>
    <mergeCell ref="E13:F13"/>
    <mergeCell ref="E20:F20"/>
    <mergeCell ref="E25:F25"/>
    <mergeCell ref="Q1:S1"/>
    <mergeCell ref="A1:A2"/>
    <mergeCell ref="B1:B2"/>
    <mergeCell ref="C1:C2"/>
    <mergeCell ref="D1:D2"/>
    <mergeCell ref="E1:E2"/>
    <mergeCell ref="F1:F2"/>
    <mergeCell ref="G1:G2"/>
    <mergeCell ref="J1:J2"/>
    <mergeCell ref="K1:K2"/>
    <mergeCell ref="L1:P1"/>
    <mergeCell ref="H1:I1"/>
    <mergeCell ref="B13:D13"/>
  </mergeCells>
  <phoneticPr fontId="1"/>
  <pageMargins left="0.51181102362204722" right="0" top="0.74803149606299213" bottom="0.74803149606299213" header="0.31496062992125984" footer="0.31496062992125984"/>
  <pageSetup paperSize="9" scale="33" orientation="portrait" r:id="rId1"/>
  <colBreaks count="1" manualBreakCount="1">
    <brk id="12" max="51"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BAD23-2A79-43C2-9977-0D6BC970A60F}">
  <dimension ref="A1:S250"/>
  <sheetViews>
    <sheetView view="pageBreakPreview" zoomScale="80" zoomScaleNormal="100" zoomScaleSheetLayoutView="80" workbookViewId="0">
      <pane ySplit="2" topLeftCell="A3" activePane="bottomLeft" state="frozen"/>
      <selection activeCell="F9" sqref="F9"/>
      <selection pane="bottomLeft" activeCell="E15" sqref="E15"/>
    </sheetView>
  </sheetViews>
  <sheetFormatPr defaultColWidth="8.625" defaultRowHeight="19.5" x14ac:dyDescent="0.4"/>
  <cols>
    <col min="1" max="1" width="16.75" style="19" bestFit="1" customWidth="1"/>
    <col min="2" max="2" width="10.5" style="20" bestFit="1" customWidth="1"/>
    <col min="3" max="3" width="15.375" style="34" customWidth="1"/>
    <col min="4" max="4" width="70.25" style="1" bestFit="1" customWidth="1"/>
    <col min="5" max="5" width="14.125" style="21" customWidth="1"/>
    <col min="6" max="6" width="18.875" style="21" customWidth="1"/>
    <col min="7" max="7" width="37.875" style="31" bestFit="1" customWidth="1"/>
    <col min="8" max="8" width="12.625" style="159" customWidth="1"/>
    <col min="9" max="9" width="12.625" style="150" customWidth="1"/>
    <col min="10" max="10" width="18.5" style="1" customWidth="1"/>
    <col min="11" max="11" width="16.25" style="1" customWidth="1"/>
    <col min="12" max="12" width="19.125" style="1" customWidth="1"/>
    <col min="13" max="13" width="28.25" style="17" customWidth="1"/>
    <col min="14" max="14" width="11" style="1" customWidth="1"/>
    <col min="15" max="15" width="13" style="1" customWidth="1"/>
    <col min="16" max="16" width="21.375" style="1" customWidth="1"/>
    <col min="17" max="17" width="78.75" style="1" customWidth="1"/>
    <col min="18" max="18" width="27.625" style="1" customWidth="1"/>
    <col min="19" max="19" width="20.375" style="1" customWidth="1"/>
    <col min="20" max="16384" width="8.625" style="1"/>
  </cols>
  <sheetData>
    <row r="1" spans="1:19" ht="31.5" customHeight="1" x14ac:dyDescent="0.4">
      <c r="A1" s="680" t="s">
        <v>1</v>
      </c>
      <c r="B1" s="682" t="s">
        <v>2</v>
      </c>
      <c r="C1" s="758" t="s">
        <v>3</v>
      </c>
      <c r="D1" s="760" t="s">
        <v>4</v>
      </c>
      <c r="E1" s="762" t="s">
        <v>5</v>
      </c>
      <c r="F1" s="762" t="s">
        <v>6</v>
      </c>
      <c r="G1" s="764" t="s">
        <v>7</v>
      </c>
      <c r="H1" s="768" t="s">
        <v>8</v>
      </c>
      <c r="I1" s="769"/>
      <c r="J1" s="766" t="s">
        <v>9</v>
      </c>
      <c r="K1" s="737" t="s">
        <v>10</v>
      </c>
      <c r="L1" s="678" t="s">
        <v>11</v>
      </c>
      <c r="M1" s="678"/>
      <c r="N1" s="678"/>
      <c r="O1" s="678"/>
      <c r="P1" s="678"/>
      <c r="Q1" s="678" t="s">
        <v>12</v>
      </c>
      <c r="R1" s="678"/>
      <c r="S1" s="679"/>
    </row>
    <row r="2" spans="1:19" ht="24.95" customHeight="1" thickBot="1" x14ac:dyDescent="0.45">
      <c r="A2" s="681"/>
      <c r="B2" s="683"/>
      <c r="C2" s="759"/>
      <c r="D2" s="761"/>
      <c r="E2" s="763"/>
      <c r="F2" s="763"/>
      <c r="G2" s="765"/>
      <c r="H2" s="164" t="s">
        <v>1468</v>
      </c>
      <c r="I2" s="165" t="s">
        <v>1469</v>
      </c>
      <c r="J2" s="767"/>
      <c r="K2" s="738"/>
      <c r="L2" s="25" t="s">
        <v>13</v>
      </c>
      <c r="M2" s="26" t="s">
        <v>14</v>
      </c>
      <c r="N2" s="25" t="s">
        <v>15</v>
      </c>
      <c r="O2" s="25" t="s">
        <v>16</v>
      </c>
      <c r="P2" s="25" t="s">
        <v>17</v>
      </c>
      <c r="Q2" s="25" t="s">
        <v>18</v>
      </c>
      <c r="R2" s="25" t="s">
        <v>19</v>
      </c>
      <c r="S2" s="94" t="s">
        <v>17</v>
      </c>
    </row>
    <row r="3" spans="1:19" ht="24.95" customHeight="1" thickTop="1" thickBot="1" x14ac:dyDescent="0.45">
      <c r="A3" s="307" t="s">
        <v>693</v>
      </c>
      <c r="B3" s="299" t="s">
        <v>2058</v>
      </c>
      <c r="C3" s="300">
        <v>45009</v>
      </c>
      <c r="D3" s="442" t="s">
        <v>2059</v>
      </c>
      <c r="E3" s="373"/>
      <c r="F3" s="373">
        <v>109000000</v>
      </c>
      <c r="G3" s="445" t="s">
        <v>2232</v>
      </c>
      <c r="H3" s="443">
        <v>319.39999999999998</v>
      </c>
      <c r="I3" s="312">
        <v>350</v>
      </c>
      <c r="J3" s="455" t="s">
        <v>834</v>
      </c>
      <c r="K3" s="216"/>
      <c r="L3" s="153"/>
      <c r="M3" s="160"/>
      <c r="N3" s="153"/>
      <c r="O3" s="153"/>
      <c r="P3" s="153"/>
      <c r="Q3" s="153"/>
      <c r="R3" s="153"/>
      <c r="S3" s="161"/>
    </row>
    <row r="4" spans="1:19" ht="24.95" customHeight="1" thickTop="1" thickBot="1" x14ac:dyDescent="0.45">
      <c r="A4" s="751" t="s">
        <v>2041</v>
      </c>
      <c r="B4" s="702"/>
      <c r="C4" s="300"/>
      <c r="D4" s="372"/>
      <c r="E4" s="373"/>
      <c r="F4" s="373"/>
      <c r="G4" s="410"/>
      <c r="H4" s="345">
        <f>SUM(H3)</f>
        <v>319.39999999999998</v>
      </c>
      <c r="I4" s="345">
        <f>SUM(I3)</f>
        <v>350</v>
      </c>
      <c r="J4" s="411"/>
      <c r="K4" s="216"/>
      <c r="L4" s="153"/>
      <c r="M4" s="160"/>
      <c r="N4" s="153"/>
      <c r="O4" s="153"/>
      <c r="P4" s="153"/>
      <c r="Q4" s="153"/>
      <c r="R4" s="153"/>
      <c r="S4" s="161"/>
    </row>
    <row r="5" spans="1:19" ht="24.95" customHeight="1" thickTop="1" x14ac:dyDescent="0.4">
      <c r="A5" s="234" t="s">
        <v>1937</v>
      </c>
      <c r="B5" s="631" t="s">
        <v>2056</v>
      </c>
      <c r="C5" s="194">
        <v>45308</v>
      </c>
      <c r="D5" s="450" t="s">
        <v>2427</v>
      </c>
      <c r="E5" s="536">
        <v>5904000</v>
      </c>
      <c r="F5" s="451">
        <v>2550000</v>
      </c>
      <c r="G5" s="554" t="s">
        <v>145</v>
      </c>
      <c r="H5" s="371"/>
      <c r="I5" s="632"/>
      <c r="J5" s="616" t="s">
        <v>152</v>
      </c>
      <c r="K5" s="216"/>
      <c r="L5" s="153"/>
      <c r="M5" s="160"/>
      <c r="N5" s="153"/>
      <c r="O5" s="153"/>
      <c r="P5" s="153"/>
      <c r="Q5" s="153"/>
      <c r="R5" s="153"/>
      <c r="S5" s="161"/>
    </row>
    <row r="6" spans="1:19" ht="24.95" customHeight="1" x14ac:dyDescent="0.4">
      <c r="A6" s="99" t="s">
        <v>1937</v>
      </c>
      <c r="B6" s="13" t="s">
        <v>2056</v>
      </c>
      <c r="C6" s="35">
        <v>45258</v>
      </c>
      <c r="D6" s="513" t="s">
        <v>2375</v>
      </c>
      <c r="E6" s="15">
        <v>7867200</v>
      </c>
      <c r="F6" s="536">
        <v>3150000</v>
      </c>
      <c r="G6" s="29" t="s">
        <v>2380</v>
      </c>
      <c r="H6" s="143"/>
      <c r="I6" s="371"/>
      <c r="J6" s="354" t="s">
        <v>152</v>
      </c>
      <c r="K6" s="216"/>
      <c r="L6" s="153"/>
      <c r="M6" s="160"/>
      <c r="N6" s="153"/>
      <c r="O6" s="153"/>
      <c r="P6" s="153"/>
      <c r="Q6" s="153"/>
      <c r="R6" s="153"/>
      <c r="S6" s="161"/>
    </row>
    <row r="7" spans="1:19" ht="24.95" customHeight="1" x14ac:dyDescent="0.4">
      <c r="A7" s="499" t="s">
        <v>1937</v>
      </c>
      <c r="B7" s="527" t="s">
        <v>2056</v>
      </c>
      <c r="C7" s="469">
        <v>45189</v>
      </c>
      <c r="D7" s="580" t="s">
        <v>2337</v>
      </c>
      <c r="E7" s="576">
        <v>6914000</v>
      </c>
      <c r="F7" s="577"/>
      <c r="G7" s="581"/>
      <c r="H7" s="520"/>
      <c r="I7" s="578"/>
      <c r="J7" s="583" t="s">
        <v>152</v>
      </c>
      <c r="K7" s="216"/>
      <c r="L7" s="153"/>
      <c r="M7" s="160"/>
      <c r="N7" s="153"/>
      <c r="O7" s="153"/>
      <c r="P7" s="153"/>
      <c r="Q7" s="153"/>
      <c r="R7" s="153"/>
      <c r="S7" s="161"/>
    </row>
    <row r="8" spans="1:19" ht="24.95" customHeight="1" x14ac:dyDescent="0.4">
      <c r="A8" s="579" t="s">
        <v>1944</v>
      </c>
      <c r="B8" s="42" t="s">
        <v>2056</v>
      </c>
      <c r="C8" s="194">
        <v>45189</v>
      </c>
      <c r="D8" s="162" t="s">
        <v>2342</v>
      </c>
      <c r="E8" s="15">
        <v>2033000</v>
      </c>
      <c r="F8" s="15">
        <v>2030000</v>
      </c>
      <c r="G8" s="92" t="s">
        <v>2352</v>
      </c>
      <c r="H8" s="143">
        <v>0.13</v>
      </c>
      <c r="I8" s="582"/>
      <c r="J8" s="356" t="s">
        <v>282</v>
      </c>
      <c r="K8" s="216"/>
      <c r="L8" s="153"/>
      <c r="M8" s="160"/>
      <c r="N8" s="153"/>
      <c r="O8" s="153"/>
      <c r="P8" s="153"/>
      <c r="Q8" s="153"/>
      <c r="R8" s="153"/>
      <c r="S8" s="161"/>
    </row>
    <row r="9" spans="1:19" ht="30.75" customHeight="1" x14ac:dyDescent="0.4">
      <c r="A9" s="126" t="s">
        <v>1934</v>
      </c>
      <c r="B9" s="519" t="s">
        <v>2056</v>
      </c>
      <c r="C9" s="36">
        <v>45168</v>
      </c>
      <c r="D9" s="3" t="s">
        <v>2321</v>
      </c>
      <c r="E9" s="130">
        <v>4230000</v>
      </c>
      <c r="F9" s="130">
        <v>1600000</v>
      </c>
      <c r="G9" s="131" t="s">
        <v>2336</v>
      </c>
      <c r="H9" s="136"/>
      <c r="I9" s="167"/>
      <c r="J9" s="115" t="s">
        <v>371</v>
      </c>
      <c r="K9" s="218"/>
      <c r="L9" s="3"/>
      <c r="M9" s="6"/>
      <c r="N9" s="3"/>
      <c r="O9" s="3"/>
      <c r="P9" s="3"/>
      <c r="Q9" s="3"/>
      <c r="R9" s="3"/>
      <c r="S9" s="100"/>
    </row>
    <row r="10" spans="1:19" ht="24.95" customHeight="1" x14ac:dyDescent="0.4">
      <c r="A10" s="449" t="s">
        <v>2262</v>
      </c>
      <c r="B10" s="439" t="s">
        <v>2056</v>
      </c>
      <c r="C10" s="440">
        <v>45127</v>
      </c>
      <c r="D10" s="441" t="s">
        <v>2263</v>
      </c>
      <c r="E10" s="518"/>
      <c r="F10" s="518">
        <v>10418000</v>
      </c>
      <c r="G10" s="37" t="s">
        <v>637</v>
      </c>
      <c r="H10" s="517">
        <v>61</v>
      </c>
      <c r="I10" s="517">
        <v>79</v>
      </c>
      <c r="J10" s="438" t="s">
        <v>834</v>
      </c>
      <c r="K10" s="216"/>
      <c r="L10" s="153"/>
      <c r="M10" s="160"/>
      <c r="N10" s="153"/>
      <c r="O10" s="153"/>
      <c r="P10" s="153"/>
      <c r="Q10" s="153"/>
      <c r="R10" s="153"/>
      <c r="S10" s="161"/>
    </row>
    <row r="11" spans="1:19" ht="24.95" customHeight="1" x14ac:dyDescent="0.4">
      <c r="A11" s="430" t="s">
        <v>2191</v>
      </c>
      <c r="B11" s="439" t="s">
        <v>2056</v>
      </c>
      <c r="C11" s="440">
        <v>45086</v>
      </c>
      <c r="D11" s="441" t="s">
        <v>2192</v>
      </c>
      <c r="E11" s="434"/>
      <c r="F11" s="434">
        <v>3850000</v>
      </c>
      <c r="G11" s="436" t="s">
        <v>2226</v>
      </c>
      <c r="H11" s="437">
        <v>30.3</v>
      </c>
      <c r="I11" s="437">
        <v>10</v>
      </c>
      <c r="J11" s="438" t="s">
        <v>171</v>
      </c>
      <c r="K11" s="216"/>
      <c r="L11" s="153"/>
      <c r="M11" s="160"/>
      <c r="N11" s="153"/>
      <c r="O11" s="153"/>
      <c r="P11" s="153"/>
      <c r="Q11" s="153"/>
      <c r="R11" s="153"/>
      <c r="S11" s="161"/>
    </row>
    <row r="12" spans="1:19" ht="24.95" customHeight="1" x14ac:dyDescent="0.4">
      <c r="A12" s="449" t="s">
        <v>2219</v>
      </c>
      <c r="B12" s="439" t="s">
        <v>2056</v>
      </c>
      <c r="C12" s="440">
        <v>45069</v>
      </c>
      <c r="D12" s="441" t="s">
        <v>2220</v>
      </c>
      <c r="E12" s="434">
        <v>3304400</v>
      </c>
      <c r="F12" s="434">
        <v>3304400</v>
      </c>
      <c r="G12" s="436" t="s">
        <v>2221</v>
      </c>
      <c r="H12" s="437"/>
      <c r="I12" s="437"/>
      <c r="J12" s="438" t="s">
        <v>371</v>
      </c>
      <c r="K12" s="216"/>
      <c r="L12" s="153"/>
      <c r="M12" s="160"/>
      <c r="N12" s="153"/>
      <c r="O12" s="153"/>
      <c r="P12" s="153"/>
      <c r="Q12" s="153"/>
      <c r="R12" s="153"/>
      <c r="S12" s="161"/>
    </row>
    <row r="13" spans="1:19" ht="24.95" customHeight="1" x14ac:dyDescent="0.4">
      <c r="A13" s="595" t="s">
        <v>2131</v>
      </c>
      <c r="B13" s="519" t="s">
        <v>2056</v>
      </c>
      <c r="C13" s="440">
        <v>45041</v>
      </c>
      <c r="D13" s="441" t="s">
        <v>2132</v>
      </c>
      <c r="E13" s="434">
        <v>36630000</v>
      </c>
      <c r="F13" s="434">
        <v>36000000</v>
      </c>
      <c r="G13" s="436" t="s">
        <v>1486</v>
      </c>
      <c r="H13" s="437">
        <v>186.44</v>
      </c>
      <c r="I13" s="437"/>
      <c r="J13" s="356" t="s">
        <v>834</v>
      </c>
      <c r="K13" s="216"/>
      <c r="L13" s="153"/>
      <c r="M13" s="160"/>
      <c r="N13" s="153"/>
      <c r="O13" s="153"/>
      <c r="P13" s="153"/>
      <c r="Q13" s="153"/>
      <c r="R13" s="153"/>
      <c r="S13" s="161"/>
    </row>
    <row r="14" spans="1:19" ht="24.95" customHeight="1" x14ac:dyDescent="0.4">
      <c r="A14" s="99" t="s">
        <v>693</v>
      </c>
      <c r="B14" s="193" t="s">
        <v>2056</v>
      </c>
      <c r="C14" s="35">
        <v>45009</v>
      </c>
      <c r="D14" s="162" t="s">
        <v>2057</v>
      </c>
      <c r="E14" s="536">
        <v>131520000</v>
      </c>
      <c r="F14" s="536">
        <v>109000000</v>
      </c>
      <c r="G14" s="554" t="s">
        <v>2232</v>
      </c>
      <c r="H14" s="525">
        <v>331.16</v>
      </c>
      <c r="I14" s="607"/>
      <c r="J14" s="608" t="s">
        <v>834</v>
      </c>
      <c r="K14" s="216"/>
      <c r="L14" s="153"/>
      <c r="M14" s="160"/>
      <c r="N14" s="153"/>
      <c r="O14" s="153"/>
      <c r="P14" s="153"/>
      <c r="Q14" s="153"/>
      <c r="R14" s="153"/>
      <c r="S14" s="161"/>
    </row>
    <row r="15" spans="1:19" ht="24.95" customHeight="1" x14ac:dyDescent="0.4">
      <c r="A15" s="579" t="s">
        <v>2103</v>
      </c>
      <c r="B15" s="13" t="s">
        <v>2056</v>
      </c>
      <c r="C15" s="194">
        <v>45226</v>
      </c>
      <c r="D15" s="513" t="s">
        <v>259</v>
      </c>
      <c r="E15" s="15">
        <v>16539000</v>
      </c>
      <c r="F15" s="15">
        <v>13500000</v>
      </c>
      <c r="G15" s="29" t="s">
        <v>145</v>
      </c>
      <c r="H15" s="143">
        <v>30</v>
      </c>
      <c r="I15" s="143">
        <v>56</v>
      </c>
      <c r="J15" s="354" t="s">
        <v>349</v>
      </c>
      <c r="K15" s="216"/>
      <c r="L15" s="153"/>
      <c r="M15" s="160"/>
      <c r="N15" s="153"/>
      <c r="O15" s="153"/>
      <c r="P15" s="153"/>
      <c r="Q15" s="153"/>
      <c r="R15" s="153"/>
      <c r="S15" s="161"/>
    </row>
    <row r="16" spans="1:19" ht="40.15" customHeight="1" x14ac:dyDescent="0.4">
      <c r="A16" s="430" t="s">
        <v>2291</v>
      </c>
      <c r="B16" s="562" t="s">
        <v>2056</v>
      </c>
      <c r="C16" s="563">
        <v>45142</v>
      </c>
      <c r="D16" s="564" t="s">
        <v>2294</v>
      </c>
      <c r="E16" s="518"/>
      <c r="F16" s="434">
        <v>32395000</v>
      </c>
      <c r="G16" s="556" t="s">
        <v>923</v>
      </c>
      <c r="H16" s="517">
        <v>246</v>
      </c>
      <c r="I16" s="517"/>
      <c r="J16" s="467" t="s">
        <v>2293</v>
      </c>
      <c r="K16" s="216"/>
      <c r="L16" s="153"/>
      <c r="M16" s="160"/>
      <c r="N16" s="153"/>
      <c r="O16" s="153"/>
      <c r="P16" s="153"/>
      <c r="Q16" s="153"/>
      <c r="R16" s="153"/>
      <c r="S16" s="161"/>
    </row>
    <row r="17" spans="1:19" ht="40.15" customHeight="1" thickBot="1" x14ac:dyDescent="0.45">
      <c r="A17" s="430" t="s">
        <v>2291</v>
      </c>
      <c r="B17" s="439" t="s">
        <v>2056</v>
      </c>
      <c r="C17" s="440">
        <v>45142</v>
      </c>
      <c r="D17" s="441" t="s">
        <v>2292</v>
      </c>
      <c r="E17" s="434"/>
      <c r="F17" s="434"/>
      <c r="G17" s="436" t="s">
        <v>145</v>
      </c>
      <c r="H17" s="606">
        <v>312</v>
      </c>
      <c r="I17" s="547"/>
      <c r="J17" s="467" t="s">
        <v>2293</v>
      </c>
      <c r="K17" s="216"/>
      <c r="L17" s="153"/>
      <c r="M17" s="160"/>
      <c r="N17" s="153"/>
      <c r="O17" s="153"/>
      <c r="P17" s="153"/>
      <c r="Q17" s="153"/>
      <c r="R17" s="153"/>
      <c r="S17" s="161"/>
    </row>
    <row r="18" spans="1:19" ht="24.95" customHeight="1" thickTop="1" thickBot="1" x14ac:dyDescent="0.45">
      <c r="A18" s="751" t="s">
        <v>2041</v>
      </c>
      <c r="B18" s="702"/>
      <c r="C18" s="463"/>
      <c r="D18" s="464">
        <v>12</v>
      </c>
      <c r="E18" s="465"/>
      <c r="F18" s="465" cm="1">
        <f t="array" ref="F18">SUM(F6:F17+E7)</f>
        <v>298215400</v>
      </c>
      <c r="G18" s="395"/>
      <c r="H18" s="345">
        <f>SUM(H9:H14)</f>
        <v>608.90000000000009</v>
      </c>
      <c r="I18" s="333">
        <f>SUM(I9:I14)</f>
        <v>89</v>
      </c>
      <c r="J18" s="412"/>
      <c r="K18" s="609"/>
      <c r="L18" s="153"/>
      <c r="M18" s="610"/>
      <c r="N18" s="153"/>
      <c r="O18" s="153"/>
      <c r="P18" s="153"/>
      <c r="Q18" s="153"/>
      <c r="R18" s="153"/>
      <c r="S18" s="161"/>
    </row>
    <row r="19" spans="1:19" s="88" customFormat="1" ht="25.15" customHeight="1" thickTop="1" x14ac:dyDescent="0.4">
      <c r="A19" s="114" t="s">
        <v>693</v>
      </c>
      <c r="B19" s="9" t="s">
        <v>478</v>
      </c>
      <c r="C19" s="36">
        <v>44631</v>
      </c>
      <c r="D19" s="7" t="s">
        <v>717</v>
      </c>
      <c r="E19" s="10"/>
      <c r="F19" s="10">
        <v>56800000</v>
      </c>
      <c r="G19" s="38" t="s">
        <v>658</v>
      </c>
      <c r="H19" s="138">
        <v>330.2</v>
      </c>
      <c r="I19" s="146"/>
      <c r="J19" s="115" t="s">
        <v>834</v>
      </c>
      <c r="K19" s="272"/>
      <c r="L19" s="83"/>
      <c r="M19" s="87"/>
      <c r="N19" s="83"/>
      <c r="O19" s="83"/>
      <c r="P19" s="83"/>
      <c r="Q19" s="83"/>
      <c r="R19" s="83"/>
      <c r="S19" s="98"/>
    </row>
    <row r="20" spans="1:19" s="88" customFormat="1" ht="25.15" customHeight="1" x14ac:dyDescent="0.4">
      <c r="A20" s="99" t="s">
        <v>721</v>
      </c>
      <c r="B20" s="2" t="s">
        <v>478</v>
      </c>
      <c r="C20" s="35">
        <v>45035</v>
      </c>
      <c r="D20" s="3" t="s">
        <v>722</v>
      </c>
      <c r="E20" s="4">
        <v>24780000</v>
      </c>
      <c r="F20" s="4">
        <v>24000000</v>
      </c>
      <c r="G20" s="37" t="s">
        <v>637</v>
      </c>
      <c r="H20" s="135">
        <v>136.96</v>
      </c>
      <c r="I20" s="145"/>
      <c r="J20" s="100" t="s">
        <v>681</v>
      </c>
      <c r="K20" s="218"/>
      <c r="L20" s="3"/>
      <c r="M20" s="6"/>
      <c r="N20" s="3"/>
      <c r="O20" s="3"/>
      <c r="P20" s="3"/>
      <c r="Q20" s="3"/>
      <c r="R20" s="3"/>
      <c r="S20" s="100"/>
    </row>
    <row r="21" spans="1:19" ht="71.25" customHeight="1" x14ac:dyDescent="0.4">
      <c r="A21" s="99" t="s">
        <v>2112</v>
      </c>
      <c r="B21" s="2" t="s">
        <v>478</v>
      </c>
      <c r="C21" s="35">
        <v>45080</v>
      </c>
      <c r="D21" s="3" t="s">
        <v>723</v>
      </c>
      <c r="E21" s="4">
        <v>5990000</v>
      </c>
      <c r="F21" s="4">
        <v>4810000</v>
      </c>
      <c r="G21" s="37" t="s">
        <v>713</v>
      </c>
      <c r="H21" s="135"/>
      <c r="I21" s="139"/>
      <c r="J21" s="100" t="s">
        <v>371</v>
      </c>
      <c r="K21" s="218"/>
      <c r="L21" s="3"/>
      <c r="M21" s="6"/>
      <c r="N21" s="3"/>
      <c r="O21" s="3"/>
      <c r="P21" s="3"/>
      <c r="Q21" s="3"/>
      <c r="R21" s="3"/>
      <c r="S21" s="100"/>
    </row>
    <row r="22" spans="1:19" ht="64.5" customHeight="1" x14ac:dyDescent="0.4">
      <c r="A22" s="99" t="s">
        <v>2111</v>
      </c>
      <c r="B22" s="2" t="s">
        <v>478</v>
      </c>
      <c r="C22" s="35">
        <v>45112</v>
      </c>
      <c r="D22" s="3" t="s">
        <v>724</v>
      </c>
      <c r="E22" s="4"/>
      <c r="F22" s="4">
        <v>6160000</v>
      </c>
      <c r="G22" s="37" t="s">
        <v>637</v>
      </c>
      <c r="H22" s="135">
        <v>51.5</v>
      </c>
      <c r="I22" s="139">
        <v>9</v>
      </c>
      <c r="J22" s="100" t="s">
        <v>171</v>
      </c>
      <c r="K22" s="218"/>
      <c r="L22" s="3"/>
      <c r="M22" s="6"/>
      <c r="N22" s="3"/>
      <c r="O22" s="3"/>
      <c r="P22" s="3"/>
      <c r="Q22" s="3"/>
      <c r="R22" s="3"/>
      <c r="S22" s="100"/>
    </row>
    <row r="23" spans="1:19" ht="53.25" customHeight="1" x14ac:dyDescent="0.4">
      <c r="A23" s="99" t="s">
        <v>2109</v>
      </c>
      <c r="B23" s="2" t="s">
        <v>478</v>
      </c>
      <c r="C23" s="35">
        <v>45176</v>
      </c>
      <c r="D23" s="3" t="s">
        <v>725</v>
      </c>
      <c r="E23" s="4"/>
      <c r="F23" s="4" t="s">
        <v>2398</v>
      </c>
      <c r="G23" s="37" t="s">
        <v>637</v>
      </c>
      <c r="H23" s="135">
        <v>446</v>
      </c>
      <c r="I23" s="139"/>
      <c r="J23" s="108" t="s">
        <v>1095</v>
      </c>
      <c r="K23" s="218"/>
      <c r="L23" s="3"/>
      <c r="M23" s="6"/>
      <c r="N23" s="3"/>
      <c r="O23" s="3"/>
      <c r="P23" s="3"/>
      <c r="Q23" s="3"/>
      <c r="R23" s="3"/>
      <c r="S23" s="100"/>
    </row>
    <row r="24" spans="1:19" ht="62.25" customHeight="1" x14ac:dyDescent="0.4">
      <c r="A24" s="99" t="s">
        <v>2109</v>
      </c>
      <c r="B24" s="2" t="s">
        <v>478</v>
      </c>
      <c r="C24" s="35">
        <v>45176</v>
      </c>
      <c r="D24" s="3" t="s">
        <v>726</v>
      </c>
      <c r="E24" s="4"/>
      <c r="F24" s="4" t="s">
        <v>2399</v>
      </c>
      <c r="G24" s="37" t="s">
        <v>658</v>
      </c>
      <c r="H24" s="135">
        <v>392</v>
      </c>
      <c r="I24" s="139"/>
      <c r="J24" s="108" t="s">
        <v>1095</v>
      </c>
      <c r="K24" s="218"/>
      <c r="L24" s="3"/>
      <c r="M24" s="6"/>
      <c r="N24" s="3"/>
      <c r="O24" s="3"/>
      <c r="P24" s="3"/>
      <c r="Q24" s="3"/>
      <c r="R24" s="3"/>
      <c r="S24" s="100"/>
    </row>
    <row r="25" spans="1:19" ht="62.25" customHeight="1" x14ac:dyDescent="0.4">
      <c r="A25" s="99" t="s">
        <v>1934</v>
      </c>
      <c r="B25" s="2" t="s">
        <v>478</v>
      </c>
      <c r="C25" s="35">
        <v>45183</v>
      </c>
      <c r="D25" s="6" t="s">
        <v>727</v>
      </c>
      <c r="E25" s="4">
        <v>5100000</v>
      </c>
      <c r="F25" s="4">
        <v>2500000</v>
      </c>
      <c r="G25" s="37" t="s">
        <v>637</v>
      </c>
      <c r="H25" s="135"/>
      <c r="I25" s="139"/>
      <c r="J25" s="100" t="s">
        <v>371</v>
      </c>
      <c r="K25" s="218"/>
      <c r="L25" s="3"/>
      <c r="M25" s="6"/>
      <c r="N25" s="3"/>
      <c r="O25" s="3"/>
      <c r="P25" s="3"/>
      <c r="Q25" s="3"/>
      <c r="R25" s="3"/>
      <c r="S25" s="100"/>
    </row>
    <row r="26" spans="1:19" ht="53.25" customHeight="1" x14ac:dyDescent="0.4">
      <c r="A26" s="99" t="s">
        <v>1934</v>
      </c>
      <c r="B26" s="2" t="s">
        <v>478</v>
      </c>
      <c r="C26" s="35">
        <v>45211</v>
      </c>
      <c r="D26" s="3" t="s">
        <v>728</v>
      </c>
      <c r="E26" s="4">
        <v>4919000</v>
      </c>
      <c r="F26" s="4">
        <v>4660000</v>
      </c>
      <c r="G26" s="37" t="s">
        <v>678</v>
      </c>
      <c r="H26" s="135"/>
      <c r="I26" s="145"/>
      <c r="J26" s="100" t="s">
        <v>371</v>
      </c>
      <c r="K26" s="218"/>
      <c r="L26" s="3"/>
      <c r="M26" s="6"/>
      <c r="N26" s="3"/>
      <c r="O26" s="3"/>
      <c r="P26" s="3"/>
      <c r="Q26" s="3"/>
      <c r="R26" s="3"/>
      <c r="S26" s="100"/>
    </row>
    <row r="27" spans="1:19" ht="53.25" customHeight="1" x14ac:dyDescent="0.4">
      <c r="A27" s="99" t="s">
        <v>1934</v>
      </c>
      <c r="B27" s="2" t="s">
        <v>478</v>
      </c>
      <c r="C27" s="35">
        <v>45218</v>
      </c>
      <c r="D27" s="3" t="s">
        <v>729</v>
      </c>
      <c r="E27" s="4">
        <v>14435000</v>
      </c>
      <c r="F27" s="4">
        <v>6800000</v>
      </c>
      <c r="G27" s="37" t="s">
        <v>835</v>
      </c>
      <c r="H27" s="135"/>
      <c r="I27" s="139"/>
      <c r="J27" s="100" t="s">
        <v>371</v>
      </c>
      <c r="K27" s="218"/>
      <c r="L27" s="3"/>
      <c r="M27" s="6"/>
      <c r="N27" s="3"/>
      <c r="O27" s="3"/>
      <c r="P27" s="3"/>
      <c r="Q27" s="3"/>
      <c r="R27" s="3"/>
      <c r="S27" s="100"/>
    </row>
    <row r="28" spans="1:19" ht="53.25" customHeight="1" x14ac:dyDescent="0.4">
      <c r="A28" s="99" t="s">
        <v>2103</v>
      </c>
      <c r="B28" s="2" t="s">
        <v>478</v>
      </c>
      <c r="C28" s="35">
        <v>45226</v>
      </c>
      <c r="D28" s="3" t="s">
        <v>730</v>
      </c>
      <c r="E28" s="4">
        <v>16539000</v>
      </c>
      <c r="F28" s="4">
        <v>13500000</v>
      </c>
      <c r="G28" s="37" t="s">
        <v>637</v>
      </c>
      <c r="H28" s="135">
        <v>30</v>
      </c>
      <c r="I28" s="139">
        <v>8</v>
      </c>
      <c r="J28" s="100" t="s">
        <v>496</v>
      </c>
      <c r="K28" s="218"/>
      <c r="L28" s="3"/>
      <c r="M28" s="6"/>
      <c r="N28" s="3"/>
      <c r="O28" s="3"/>
      <c r="P28" s="3"/>
      <c r="Q28" s="3"/>
      <c r="R28" s="3"/>
      <c r="S28" s="100"/>
    </row>
    <row r="29" spans="1:19" ht="53.25" customHeight="1" x14ac:dyDescent="0.4">
      <c r="A29" s="99" t="s">
        <v>2100</v>
      </c>
      <c r="B29" s="2" t="s">
        <v>478</v>
      </c>
      <c r="C29" s="35">
        <v>45230</v>
      </c>
      <c r="D29" s="3" t="s">
        <v>731</v>
      </c>
      <c r="E29" s="4">
        <v>5983000</v>
      </c>
      <c r="F29" s="4">
        <v>4848000</v>
      </c>
      <c r="G29" s="37" t="s">
        <v>836</v>
      </c>
      <c r="H29" s="135"/>
      <c r="I29" s="145"/>
      <c r="J29" s="100" t="s">
        <v>489</v>
      </c>
      <c r="K29" s="218"/>
      <c r="L29" s="3"/>
      <c r="M29" s="6"/>
      <c r="N29" s="3"/>
      <c r="O29" s="3"/>
      <c r="P29" s="3"/>
      <c r="Q29" s="3"/>
      <c r="R29" s="3"/>
      <c r="S29" s="100"/>
    </row>
    <row r="30" spans="1:19" ht="102" customHeight="1" x14ac:dyDescent="0.4">
      <c r="A30" s="99" t="s">
        <v>1934</v>
      </c>
      <c r="B30" s="2" t="s">
        <v>478</v>
      </c>
      <c r="C30" s="35">
        <v>45254</v>
      </c>
      <c r="D30" s="6" t="s">
        <v>732</v>
      </c>
      <c r="E30" s="4">
        <v>9832000</v>
      </c>
      <c r="F30" s="4">
        <v>3900000</v>
      </c>
      <c r="G30" s="37" t="s">
        <v>637</v>
      </c>
      <c r="H30" s="135"/>
      <c r="I30" s="145"/>
      <c r="J30" s="100" t="s">
        <v>489</v>
      </c>
      <c r="K30" s="218"/>
      <c r="L30" s="3"/>
      <c r="M30" s="6"/>
      <c r="N30" s="3"/>
      <c r="O30" s="3"/>
      <c r="P30" s="3"/>
      <c r="Q30" s="3"/>
      <c r="R30" s="3"/>
      <c r="S30" s="100"/>
    </row>
    <row r="31" spans="1:19" ht="114.75" customHeight="1" x14ac:dyDescent="0.4">
      <c r="A31" s="99" t="s">
        <v>1934</v>
      </c>
      <c r="B31" s="2" t="s">
        <v>478</v>
      </c>
      <c r="C31" s="35">
        <v>45254</v>
      </c>
      <c r="D31" s="3" t="s">
        <v>733</v>
      </c>
      <c r="E31" s="4">
        <v>15020000</v>
      </c>
      <c r="F31" s="4">
        <v>6000000</v>
      </c>
      <c r="G31" s="37" t="s">
        <v>637</v>
      </c>
      <c r="H31" s="135"/>
      <c r="I31" s="145"/>
      <c r="J31" s="100" t="s">
        <v>489</v>
      </c>
      <c r="K31" s="218"/>
      <c r="L31" s="3"/>
      <c r="M31" s="6"/>
      <c r="N31" s="3"/>
      <c r="O31" s="3"/>
      <c r="P31" s="3"/>
      <c r="Q31" s="3"/>
      <c r="R31" s="3"/>
      <c r="S31" s="100"/>
    </row>
    <row r="32" spans="1:19" ht="53.25" customHeight="1" x14ac:dyDescent="0.4">
      <c r="A32" s="99" t="s">
        <v>1934</v>
      </c>
      <c r="B32" s="2" t="s">
        <v>478</v>
      </c>
      <c r="C32" s="35">
        <v>45254</v>
      </c>
      <c r="D32" s="3" t="s">
        <v>734</v>
      </c>
      <c r="E32" s="4">
        <v>7780000</v>
      </c>
      <c r="F32" s="4">
        <v>3500000</v>
      </c>
      <c r="G32" s="27" t="s">
        <v>637</v>
      </c>
      <c r="H32" s="122"/>
      <c r="I32" s="145"/>
      <c r="J32" s="100" t="s">
        <v>489</v>
      </c>
      <c r="K32" s="218"/>
      <c r="L32" s="3"/>
      <c r="M32" s="6"/>
      <c r="N32" s="3"/>
      <c r="O32" s="3"/>
      <c r="P32" s="3"/>
      <c r="Q32" s="3"/>
      <c r="R32" s="3"/>
      <c r="S32" s="100"/>
    </row>
    <row r="33" spans="1:19" ht="53.25" customHeight="1" x14ac:dyDescent="0.4">
      <c r="A33" s="99" t="s">
        <v>2100</v>
      </c>
      <c r="B33" s="2" t="s">
        <v>478</v>
      </c>
      <c r="C33" s="35"/>
      <c r="D33" s="3" t="s">
        <v>735</v>
      </c>
      <c r="E33" s="4"/>
      <c r="F33" s="4">
        <v>2090000</v>
      </c>
      <c r="G33" s="27" t="s">
        <v>637</v>
      </c>
      <c r="H33" s="122"/>
      <c r="I33" s="122"/>
      <c r="J33" s="100" t="s">
        <v>490</v>
      </c>
      <c r="K33" s="218"/>
      <c r="L33" s="3"/>
      <c r="M33" s="6"/>
      <c r="N33" s="3"/>
      <c r="O33" s="3"/>
      <c r="P33" s="3"/>
      <c r="Q33" s="3"/>
      <c r="R33" s="3"/>
      <c r="S33" s="100"/>
    </row>
    <row r="34" spans="1:19" ht="53.25" customHeight="1" x14ac:dyDescent="0.4">
      <c r="A34" s="99" t="s">
        <v>1934</v>
      </c>
      <c r="B34" s="2" t="s">
        <v>478</v>
      </c>
      <c r="C34" s="35">
        <v>45274</v>
      </c>
      <c r="D34" s="3" t="s">
        <v>736</v>
      </c>
      <c r="E34" s="4">
        <v>2991000</v>
      </c>
      <c r="F34" s="4">
        <v>1800000</v>
      </c>
      <c r="G34" s="27" t="s">
        <v>637</v>
      </c>
      <c r="H34" s="122"/>
      <c r="I34" s="145"/>
      <c r="J34" s="100" t="s">
        <v>371</v>
      </c>
      <c r="K34" s="218"/>
      <c r="L34" s="3"/>
      <c r="M34" s="6"/>
      <c r="N34" s="3"/>
      <c r="O34" s="3"/>
      <c r="P34" s="3"/>
      <c r="Q34" s="3"/>
      <c r="R34" s="3"/>
      <c r="S34" s="100"/>
    </row>
    <row r="35" spans="1:19" ht="96" customHeight="1" thickBot="1" x14ac:dyDescent="0.45">
      <c r="A35" s="185" t="s">
        <v>1894</v>
      </c>
      <c r="B35" s="186" t="s">
        <v>478</v>
      </c>
      <c r="C35" s="187">
        <v>44715</v>
      </c>
      <c r="D35" s="253" t="s">
        <v>1925</v>
      </c>
      <c r="E35" s="189">
        <v>5990000</v>
      </c>
      <c r="F35" s="189">
        <v>4810000</v>
      </c>
      <c r="G35" s="190" t="s">
        <v>1620</v>
      </c>
      <c r="H35" s="251">
        <v>13.4</v>
      </c>
      <c r="I35" s="248">
        <v>2</v>
      </c>
      <c r="J35" s="276" t="s">
        <v>489</v>
      </c>
      <c r="K35" s="218"/>
      <c r="L35" s="3"/>
      <c r="M35" s="6"/>
      <c r="N35" s="3"/>
      <c r="O35" s="3"/>
      <c r="P35" s="3"/>
      <c r="Q35" s="3"/>
      <c r="R35" s="3"/>
      <c r="S35" s="100"/>
    </row>
    <row r="36" spans="1:19" ht="96" customHeight="1" thickTop="1" thickBot="1" x14ac:dyDescent="0.45">
      <c r="A36" s="330" t="s">
        <v>2041</v>
      </c>
      <c r="B36" s="701">
        <v>17</v>
      </c>
      <c r="C36" s="701"/>
      <c r="D36" s="702"/>
      <c r="E36" s="727">
        <f>SUM(F19:F35)</f>
        <v>146178000</v>
      </c>
      <c r="F36" s="728"/>
      <c r="G36" s="387"/>
      <c r="H36" s="333">
        <f>SUM(H16:H35)</f>
        <v>2566.9600000000005</v>
      </c>
      <c r="I36" s="333">
        <f>SUM(I16:I35)</f>
        <v>108</v>
      </c>
      <c r="J36" s="397"/>
      <c r="K36" s="218"/>
      <c r="L36" s="3"/>
      <c r="M36" s="6"/>
      <c r="N36" s="3"/>
      <c r="O36" s="3"/>
      <c r="P36" s="3"/>
      <c r="Q36" s="3"/>
      <c r="R36" s="3"/>
      <c r="S36" s="100"/>
    </row>
    <row r="37" spans="1:19" ht="97.5" customHeight="1" thickTop="1" x14ac:dyDescent="0.4">
      <c r="A37" s="114" t="s">
        <v>679</v>
      </c>
      <c r="B37" s="9" t="s">
        <v>480</v>
      </c>
      <c r="C37" s="36">
        <v>45044</v>
      </c>
      <c r="D37" s="7" t="s">
        <v>680</v>
      </c>
      <c r="E37" s="10"/>
      <c r="F37" s="10">
        <v>58000000</v>
      </c>
      <c r="G37" s="28" t="s">
        <v>637</v>
      </c>
      <c r="H37" s="137">
        <v>361.02</v>
      </c>
      <c r="I37" s="146"/>
      <c r="J37" s="115" t="s">
        <v>681</v>
      </c>
      <c r="K37" s="218"/>
      <c r="L37" s="3"/>
      <c r="M37" s="6"/>
      <c r="N37" s="3"/>
      <c r="O37" s="3"/>
      <c r="P37" s="3"/>
      <c r="Q37" s="3"/>
      <c r="R37" s="3"/>
      <c r="S37" s="100"/>
    </row>
    <row r="38" spans="1:19" ht="93" customHeight="1" x14ac:dyDescent="0.4">
      <c r="A38" s="99" t="s">
        <v>2110</v>
      </c>
      <c r="B38" s="2" t="s">
        <v>480</v>
      </c>
      <c r="C38" s="35">
        <v>45011</v>
      </c>
      <c r="D38" s="3" t="s">
        <v>684</v>
      </c>
      <c r="E38" s="4"/>
      <c r="F38" s="4"/>
      <c r="G38" s="27"/>
      <c r="H38" s="122">
        <v>139</v>
      </c>
      <c r="I38" s="145"/>
      <c r="J38" s="100" t="s">
        <v>837</v>
      </c>
      <c r="K38" s="218"/>
      <c r="L38" s="3"/>
      <c r="M38" s="6"/>
      <c r="N38" s="3"/>
      <c r="O38" s="3"/>
      <c r="P38" s="3"/>
      <c r="Q38" s="3"/>
      <c r="R38" s="3"/>
      <c r="S38" s="100"/>
    </row>
    <row r="39" spans="1:19" ht="94.5" customHeight="1" x14ac:dyDescent="0.4">
      <c r="A39" s="99" t="s">
        <v>2109</v>
      </c>
      <c r="B39" s="2" t="s">
        <v>480</v>
      </c>
      <c r="C39" s="35">
        <v>45011</v>
      </c>
      <c r="D39" s="3" t="s">
        <v>685</v>
      </c>
      <c r="E39" s="4"/>
      <c r="F39" s="4"/>
      <c r="G39" s="27" t="s">
        <v>658</v>
      </c>
      <c r="H39" s="122">
        <v>192</v>
      </c>
      <c r="I39" s="139"/>
      <c r="J39" s="100" t="s">
        <v>837</v>
      </c>
      <c r="K39" s="218"/>
      <c r="L39" s="3"/>
      <c r="M39" s="6"/>
      <c r="N39" s="3"/>
      <c r="O39" s="3"/>
      <c r="P39" s="3"/>
      <c r="Q39" s="3"/>
      <c r="R39" s="3"/>
      <c r="S39" s="100"/>
    </row>
    <row r="40" spans="1:19" ht="53.25" customHeight="1" x14ac:dyDescent="0.4">
      <c r="A40" s="99" t="s">
        <v>721</v>
      </c>
      <c r="B40" s="2" t="s">
        <v>480</v>
      </c>
      <c r="C40" s="35">
        <v>45053</v>
      </c>
      <c r="D40" s="3" t="s">
        <v>838</v>
      </c>
      <c r="E40" s="4"/>
      <c r="F40" s="4">
        <v>16500000</v>
      </c>
      <c r="G40" s="27" t="s">
        <v>637</v>
      </c>
      <c r="H40" s="122">
        <v>81.12</v>
      </c>
      <c r="I40" s="145"/>
      <c r="J40" s="100" t="s">
        <v>681</v>
      </c>
      <c r="K40" s="218"/>
      <c r="L40" s="3"/>
      <c r="M40" s="6"/>
      <c r="N40" s="3"/>
      <c r="O40" s="3"/>
      <c r="P40" s="3"/>
      <c r="Q40" s="3"/>
      <c r="R40" s="3"/>
      <c r="S40" s="100"/>
    </row>
    <row r="41" spans="1:19" ht="53.25" customHeight="1" x14ac:dyDescent="0.4">
      <c r="A41" s="99" t="s">
        <v>688</v>
      </c>
      <c r="B41" s="2" t="s">
        <v>480</v>
      </c>
      <c r="C41" s="35">
        <v>45156</v>
      </c>
      <c r="D41" s="3" t="s">
        <v>689</v>
      </c>
      <c r="E41" s="4">
        <v>5457000</v>
      </c>
      <c r="F41" s="4">
        <v>4638000</v>
      </c>
      <c r="G41" s="27" t="s">
        <v>662</v>
      </c>
      <c r="H41" s="122"/>
      <c r="I41" s="145"/>
      <c r="J41" s="100" t="s">
        <v>496</v>
      </c>
      <c r="K41" s="218"/>
      <c r="L41" s="3"/>
      <c r="M41" s="6"/>
      <c r="N41" s="3"/>
      <c r="O41" s="3"/>
      <c r="P41" s="3"/>
      <c r="Q41" s="3"/>
      <c r="R41" s="3"/>
      <c r="S41" s="100"/>
    </row>
    <row r="42" spans="1:19" ht="63" customHeight="1" x14ac:dyDescent="0.4">
      <c r="A42" s="99" t="s">
        <v>1934</v>
      </c>
      <c r="B42" s="2" t="s">
        <v>480</v>
      </c>
      <c r="C42" s="35">
        <v>45156</v>
      </c>
      <c r="D42" s="3" t="s">
        <v>690</v>
      </c>
      <c r="E42" s="4">
        <v>6223000</v>
      </c>
      <c r="F42" s="4">
        <v>5900000</v>
      </c>
      <c r="G42" s="27" t="s">
        <v>683</v>
      </c>
      <c r="H42" s="122"/>
      <c r="I42" s="145"/>
      <c r="J42" s="100" t="s">
        <v>489</v>
      </c>
      <c r="K42" s="218"/>
      <c r="L42" s="3"/>
      <c r="M42" s="6"/>
      <c r="N42" s="3"/>
      <c r="O42" s="3"/>
      <c r="P42" s="3"/>
      <c r="Q42" s="3"/>
      <c r="R42" s="3"/>
      <c r="S42" s="100"/>
    </row>
    <row r="43" spans="1:19" ht="63.75" customHeight="1" x14ac:dyDescent="0.4">
      <c r="A43" s="99" t="s">
        <v>1934</v>
      </c>
      <c r="B43" s="2" t="s">
        <v>480</v>
      </c>
      <c r="C43" s="35">
        <v>45156</v>
      </c>
      <c r="D43" s="3" t="s">
        <v>690</v>
      </c>
      <c r="E43" s="4">
        <v>6896000</v>
      </c>
      <c r="F43" s="4">
        <v>6550000</v>
      </c>
      <c r="G43" s="27" t="s">
        <v>678</v>
      </c>
      <c r="H43" s="122"/>
      <c r="I43" s="145"/>
      <c r="J43" s="100" t="s">
        <v>489</v>
      </c>
      <c r="K43" s="218"/>
      <c r="L43" s="3"/>
      <c r="M43" s="6"/>
      <c r="N43" s="3"/>
      <c r="O43" s="3"/>
      <c r="P43" s="3"/>
      <c r="Q43" s="3"/>
      <c r="R43" s="3"/>
      <c r="S43" s="100"/>
    </row>
    <row r="44" spans="1:19" ht="131.25" customHeight="1" x14ac:dyDescent="0.4">
      <c r="A44" s="99" t="s">
        <v>1934</v>
      </c>
      <c r="B44" s="2" t="s">
        <v>480</v>
      </c>
      <c r="C44" s="35">
        <v>45156</v>
      </c>
      <c r="D44" s="6" t="s">
        <v>691</v>
      </c>
      <c r="E44" s="4">
        <v>6350000</v>
      </c>
      <c r="F44" s="4">
        <v>3300000</v>
      </c>
      <c r="G44" s="37" t="s">
        <v>637</v>
      </c>
      <c r="H44" s="135"/>
      <c r="I44" s="145"/>
      <c r="J44" s="100" t="s">
        <v>489</v>
      </c>
      <c r="K44" s="218"/>
      <c r="L44" s="3"/>
      <c r="M44" s="6"/>
      <c r="N44" s="3"/>
      <c r="O44" s="3"/>
      <c r="P44" s="3"/>
      <c r="Q44" s="3"/>
      <c r="R44" s="3"/>
      <c r="S44" s="100"/>
    </row>
    <row r="45" spans="1:19" ht="131.25" customHeight="1" x14ac:dyDescent="0.4">
      <c r="A45" s="99" t="s">
        <v>2108</v>
      </c>
      <c r="B45" s="2" t="s">
        <v>480</v>
      </c>
      <c r="C45" s="35"/>
      <c r="D45" s="3" t="s">
        <v>692</v>
      </c>
      <c r="E45" s="4"/>
      <c r="F45" s="4">
        <v>11760000</v>
      </c>
      <c r="G45" s="27" t="s">
        <v>130</v>
      </c>
      <c r="H45" s="122"/>
      <c r="I45" s="145"/>
      <c r="J45" s="100" t="s">
        <v>489</v>
      </c>
      <c r="K45" s="218"/>
      <c r="L45" s="3"/>
      <c r="M45" s="6"/>
      <c r="N45" s="3"/>
      <c r="O45" s="3"/>
      <c r="P45" s="3"/>
      <c r="Q45" s="3"/>
      <c r="R45" s="3"/>
      <c r="S45" s="100"/>
    </row>
    <row r="46" spans="1:19" ht="101.25" customHeight="1" x14ac:dyDescent="0.4">
      <c r="A46" s="99" t="s">
        <v>693</v>
      </c>
      <c r="B46" s="2" t="s">
        <v>480</v>
      </c>
      <c r="C46" s="35">
        <v>45164</v>
      </c>
      <c r="D46" s="3" t="s">
        <v>694</v>
      </c>
      <c r="E46" s="4"/>
      <c r="F46" s="4"/>
      <c r="G46" s="27"/>
      <c r="H46" s="122"/>
      <c r="I46" s="145"/>
      <c r="J46" s="100" t="s">
        <v>681</v>
      </c>
      <c r="K46" s="218"/>
      <c r="L46" s="3"/>
      <c r="M46" s="6"/>
      <c r="N46" s="3"/>
      <c r="O46" s="3"/>
      <c r="P46" s="3"/>
      <c r="Q46" s="3"/>
      <c r="R46" s="3"/>
      <c r="S46" s="100"/>
    </row>
    <row r="47" spans="1:19" ht="91.5" customHeight="1" x14ac:dyDescent="0.4">
      <c r="A47" s="99" t="s">
        <v>1934</v>
      </c>
      <c r="B47" s="2" t="s">
        <v>480</v>
      </c>
      <c r="C47" s="35">
        <v>45178</v>
      </c>
      <c r="D47" s="3" t="s">
        <v>695</v>
      </c>
      <c r="E47" s="4">
        <v>6317000</v>
      </c>
      <c r="F47" s="4">
        <v>4000000</v>
      </c>
      <c r="G47" s="27" t="s">
        <v>637</v>
      </c>
      <c r="H47" s="122"/>
      <c r="I47" s="139"/>
      <c r="J47" s="100" t="s">
        <v>489</v>
      </c>
      <c r="K47" s="218"/>
      <c r="L47" s="3"/>
      <c r="M47" s="6"/>
      <c r="N47" s="3"/>
      <c r="O47" s="3"/>
      <c r="P47" s="3"/>
      <c r="Q47" s="3"/>
      <c r="R47" s="3"/>
      <c r="S47" s="100"/>
    </row>
    <row r="48" spans="1:19" ht="35.1" customHeight="1" x14ac:dyDescent="0.4">
      <c r="A48" s="99" t="s">
        <v>1934</v>
      </c>
      <c r="B48" s="2" t="s">
        <v>480</v>
      </c>
      <c r="C48" s="35">
        <v>45191</v>
      </c>
      <c r="D48" s="3" t="s">
        <v>696</v>
      </c>
      <c r="E48" s="4">
        <v>5974000</v>
      </c>
      <c r="F48" s="4">
        <v>4500000</v>
      </c>
      <c r="G48" s="27" t="s">
        <v>637</v>
      </c>
      <c r="H48" s="122"/>
      <c r="I48" s="145"/>
      <c r="J48" s="100" t="s">
        <v>489</v>
      </c>
      <c r="K48" s="218"/>
      <c r="L48" s="3"/>
      <c r="M48" s="6"/>
      <c r="N48" s="3"/>
      <c r="O48" s="3"/>
      <c r="P48" s="3"/>
      <c r="Q48" s="3"/>
      <c r="R48" s="3"/>
      <c r="S48" s="100"/>
    </row>
    <row r="49" spans="1:19" ht="35.1" customHeight="1" x14ac:dyDescent="0.4">
      <c r="A49" s="99" t="s">
        <v>2107</v>
      </c>
      <c r="B49" s="2" t="s">
        <v>480</v>
      </c>
      <c r="C49" s="35"/>
      <c r="D49" s="3" t="s">
        <v>697</v>
      </c>
      <c r="E49" s="4">
        <v>10208000</v>
      </c>
      <c r="F49" s="4">
        <v>9834000</v>
      </c>
      <c r="G49" s="27" t="s">
        <v>698</v>
      </c>
      <c r="H49" s="122"/>
      <c r="I49" s="145"/>
      <c r="J49" s="100"/>
      <c r="K49" s="218"/>
      <c r="L49" s="3"/>
      <c r="M49" s="6"/>
      <c r="N49" s="3"/>
      <c r="O49" s="3"/>
      <c r="P49" s="3"/>
      <c r="Q49" s="3"/>
      <c r="R49" s="3"/>
      <c r="S49" s="100"/>
    </row>
    <row r="50" spans="1:19" ht="55.5" customHeight="1" x14ac:dyDescent="0.4">
      <c r="A50" s="99" t="s">
        <v>1934</v>
      </c>
      <c r="B50" s="61" t="s">
        <v>480</v>
      </c>
      <c r="C50" s="35">
        <v>45213</v>
      </c>
      <c r="D50" s="3" t="s">
        <v>699</v>
      </c>
      <c r="E50" s="4">
        <v>6953000</v>
      </c>
      <c r="F50" s="4">
        <v>6000000</v>
      </c>
      <c r="G50" s="27" t="s">
        <v>637</v>
      </c>
      <c r="H50" s="122"/>
      <c r="I50" s="145"/>
      <c r="J50" s="100" t="s">
        <v>489</v>
      </c>
      <c r="K50" s="218"/>
      <c r="L50" s="3"/>
      <c r="M50" s="6"/>
      <c r="N50" s="3"/>
      <c r="O50" s="3"/>
      <c r="P50" s="3"/>
      <c r="Q50" s="3"/>
      <c r="R50" s="3"/>
      <c r="S50" s="100"/>
    </row>
    <row r="51" spans="1:19" ht="63" customHeight="1" x14ac:dyDescent="0.4">
      <c r="A51" s="99" t="s">
        <v>2106</v>
      </c>
      <c r="B51" s="2" t="s">
        <v>480</v>
      </c>
      <c r="C51" s="35">
        <v>45227</v>
      </c>
      <c r="D51" s="3" t="s">
        <v>669</v>
      </c>
      <c r="E51" s="4"/>
      <c r="F51" s="4"/>
      <c r="G51" s="27"/>
      <c r="H51" s="122">
        <v>55</v>
      </c>
      <c r="I51" s="139">
        <v>18</v>
      </c>
      <c r="J51" s="100" t="s">
        <v>496</v>
      </c>
      <c r="K51" s="218"/>
      <c r="L51" s="3"/>
      <c r="M51" s="6"/>
      <c r="N51" s="3"/>
      <c r="O51" s="3"/>
      <c r="P51" s="3"/>
      <c r="Q51" s="3"/>
      <c r="R51" s="3"/>
      <c r="S51" s="100"/>
    </row>
    <row r="52" spans="1:19" s="16" customFormat="1" ht="63" customHeight="1" x14ac:dyDescent="0.4">
      <c r="A52" s="99" t="s">
        <v>1934</v>
      </c>
      <c r="B52" s="2" t="s">
        <v>480</v>
      </c>
      <c r="C52" s="35">
        <v>45240</v>
      </c>
      <c r="D52" s="3" t="s">
        <v>700</v>
      </c>
      <c r="E52" s="4">
        <v>8927000</v>
      </c>
      <c r="F52" s="4">
        <v>5800000</v>
      </c>
      <c r="G52" s="27" t="s">
        <v>637</v>
      </c>
      <c r="H52" s="122"/>
      <c r="I52" s="139"/>
      <c r="J52" s="100" t="s">
        <v>489</v>
      </c>
      <c r="K52" s="218"/>
      <c r="L52" s="3"/>
      <c r="M52" s="6"/>
      <c r="N52" s="3"/>
      <c r="O52" s="3"/>
      <c r="P52" s="3"/>
      <c r="Q52" s="3"/>
      <c r="R52" s="3"/>
      <c r="S52" s="100"/>
    </row>
    <row r="53" spans="1:19" s="16" customFormat="1" ht="63" customHeight="1" x14ac:dyDescent="0.4">
      <c r="A53" s="99" t="s">
        <v>1934</v>
      </c>
      <c r="B53" s="2" t="s">
        <v>480</v>
      </c>
      <c r="C53" s="35">
        <v>45248</v>
      </c>
      <c r="D53" s="3" t="s">
        <v>701</v>
      </c>
      <c r="E53" s="4">
        <v>8539000</v>
      </c>
      <c r="F53" s="4">
        <v>6318000</v>
      </c>
      <c r="G53" s="37" t="s">
        <v>644</v>
      </c>
      <c r="H53" s="135"/>
      <c r="I53" s="145"/>
      <c r="J53" s="100" t="s">
        <v>489</v>
      </c>
      <c r="K53" s="218"/>
      <c r="L53" s="3"/>
      <c r="M53" s="6"/>
      <c r="N53" s="3"/>
      <c r="O53" s="3"/>
      <c r="P53" s="3"/>
      <c r="Q53" s="3"/>
      <c r="R53" s="3"/>
      <c r="S53" s="100"/>
    </row>
    <row r="54" spans="1:19" s="16" customFormat="1" ht="63" customHeight="1" x14ac:dyDescent="0.4">
      <c r="A54" s="99" t="s">
        <v>1934</v>
      </c>
      <c r="B54" s="2" t="s">
        <v>480</v>
      </c>
      <c r="C54" s="35">
        <v>45248</v>
      </c>
      <c r="D54" s="3" t="s">
        <v>701</v>
      </c>
      <c r="E54" s="4">
        <v>8725000</v>
      </c>
      <c r="F54" s="4">
        <v>5200000</v>
      </c>
      <c r="G54" s="37" t="s">
        <v>648</v>
      </c>
      <c r="H54" s="135"/>
      <c r="I54" s="139"/>
      <c r="J54" s="100" t="s">
        <v>489</v>
      </c>
      <c r="K54" s="218"/>
      <c r="L54" s="3"/>
      <c r="M54" s="6"/>
      <c r="N54" s="3"/>
      <c r="O54" s="3"/>
      <c r="P54" s="3"/>
      <c r="Q54" s="3"/>
      <c r="R54" s="3"/>
      <c r="S54" s="100"/>
    </row>
    <row r="55" spans="1:19" ht="35.1" customHeight="1" x14ac:dyDescent="0.4">
      <c r="A55" s="99" t="s">
        <v>1934</v>
      </c>
      <c r="B55" s="2" t="s">
        <v>480</v>
      </c>
      <c r="C55" s="35">
        <v>45261</v>
      </c>
      <c r="D55" s="3" t="s">
        <v>702</v>
      </c>
      <c r="E55" s="4">
        <v>4235000</v>
      </c>
      <c r="F55" s="44">
        <v>3800000</v>
      </c>
      <c r="G55" s="27" t="s">
        <v>637</v>
      </c>
      <c r="H55" s="122"/>
      <c r="I55" s="145"/>
      <c r="J55" s="100" t="s">
        <v>489</v>
      </c>
      <c r="K55" s="218"/>
      <c r="L55" s="3"/>
      <c r="M55" s="6"/>
      <c r="N55" s="3"/>
      <c r="O55" s="3"/>
      <c r="P55" s="3"/>
      <c r="Q55" s="3"/>
      <c r="R55" s="3"/>
      <c r="S55" s="100"/>
    </row>
    <row r="56" spans="1:19" ht="35.1" customHeight="1" x14ac:dyDescent="0.4">
      <c r="A56" s="99" t="s">
        <v>703</v>
      </c>
      <c r="B56" s="2" t="s">
        <v>480</v>
      </c>
      <c r="C56" s="35">
        <v>45263</v>
      </c>
      <c r="D56" s="3" t="s">
        <v>704</v>
      </c>
      <c r="E56" s="4">
        <v>4829000</v>
      </c>
      <c r="F56" s="4">
        <v>3380000</v>
      </c>
      <c r="G56" s="27" t="s">
        <v>637</v>
      </c>
      <c r="H56" s="122"/>
      <c r="I56" s="145"/>
      <c r="J56" s="100" t="s">
        <v>489</v>
      </c>
      <c r="K56" s="218"/>
      <c r="L56" s="3"/>
      <c r="M56" s="6"/>
      <c r="N56" s="3"/>
      <c r="O56" s="3"/>
      <c r="P56" s="3"/>
      <c r="Q56" s="3"/>
      <c r="R56" s="3"/>
      <c r="S56" s="100"/>
    </row>
    <row r="57" spans="1:19" ht="35.1" customHeight="1" x14ac:dyDescent="0.4">
      <c r="A57" s="99" t="s">
        <v>686</v>
      </c>
      <c r="B57" s="2" t="s">
        <v>480</v>
      </c>
      <c r="C57" s="35"/>
      <c r="D57" s="3" t="s">
        <v>705</v>
      </c>
      <c r="E57" s="4"/>
      <c r="F57" s="4">
        <v>7150000</v>
      </c>
      <c r="G57" s="27" t="s">
        <v>637</v>
      </c>
      <c r="H57" s="122"/>
      <c r="I57" s="145"/>
      <c r="J57" s="100" t="s">
        <v>490</v>
      </c>
      <c r="K57" s="218"/>
      <c r="L57" s="3"/>
      <c r="M57" s="6"/>
      <c r="N57" s="3"/>
      <c r="O57" s="3"/>
      <c r="P57" s="3"/>
      <c r="Q57" s="3"/>
      <c r="R57" s="3"/>
      <c r="S57" s="100"/>
    </row>
    <row r="58" spans="1:19" ht="35.1" customHeight="1" x14ac:dyDescent="0.4">
      <c r="A58" s="99" t="s">
        <v>706</v>
      </c>
      <c r="B58" s="2" t="s">
        <v>480</v>
      </c>
      <c r="C58" s="35"/>
      <c r="D58" s="3" t="s">
        <v>707</v>
      </c>
      <c r="E58" s="4"/>
      <c r="F58" s="4">
        <v>700000</v>
      </c>
      <c r="G58" s="27" t="s">
        <v>637</v>
      </c>
      <c r="H58" s="122"/>
      <c r="I58" s="145"/>
      <c r="J58" s="100" t="s">
        <v>489</v>
      </c>
      <c r="K58" s="218"/>
      <c r="L58" s="3"/>
      <c r="M58" s="6"/>
      <c r="N58" s="3"/>
      <c r="O58" s="3"/>
      <c r="P58" s="3"/>
      <c r="Q58" s="3"/>
      <c r="R58" s="3"/>
      <c r="S58" s="100"/>
    </row>
    <row r="59" spans="1:19" ht="35.1" customHeight="1" x14ac:dyDescent="0.4">
      <c r="A59" s="99" t="s">
        <v>2105</v>
      </c>
      <c r="B59" s="2" t="s">
        <v>480</v>
      </c>
      <c r="C59" s="35">
        <v>44943</v>
      </c>
      <c r="D59" s="3" t="s">
        <v>708</v>
      </c>
      <c r="E59" s="4">
        <v>6650000</v>
      </c>
      <c r="F59" s="4">
        <v>6600000</v>
      </c>
      <c r="G59" s="37" t="s">
        <v>709</v>
      </c>
      <c r="H59" s="135"/>
      <c r="I59" s="145"/>
      <c r="J59" s="100" t="s">
        <v>489</v>
      </c>
      <c r="K59" s="218"/>
      <c r="L59" s="3"/>
      <c r="M59" s="6"/>
      <c r="N59" s="3"/>
      <c r="O59" s="3"/>
      <c r="P59" s="3"/>
      <c r="Q59" s="3"/>
      <c r="R59" s="3"/>
      <c r="S59" s="100"/>
    </row>
    <row r="60" spans="1:19" ht="35.1" customHeight="1" x14ac:dyDescent="0.4">
      <c r="A60" s="99" t="s">
        <v>1934</v>
      </c>
      <c r="B60" s="2" t="s">
        <v>480</v>
      </c>
      <c r="C60" s="35">
        <v>44981</v>
      </c>
      <c r="D60" s="3" t="s">
        <v>710</v>
      </c>
      <c r="E60" s="4">
        <v>7105000</v>
      </c>
      <c r="F60" s="4">
        <v>4000000</v>
      </c>
      <c r="G60" s="37" t="s">
        <v>637</v>
      </c>
      <c r="H60" s="135"/>
      <c r="I60" s="145"/>
      <c r="J60" s="100" t="s">
        <v>489</v>
      </c>
      <c r="K60" s="218"/>
      <c r="L60" s="3"/>
      <c r="M60" s="6"/>
      <c r="N60" s="3"/>
      <c r="O60" s="3"/>
      <c r="P60" s="3"/>
      <c r="Q60" s="3"/>
      <c r="R60" s="3"/>
      <c r="S60" s="100"/>
    </row>
    <row r="61" spans="1:19" ht="35.1" customHeight="1" x14ac:dyDescent="0.4">
      <c r="A61" s="99" t="s">
        <v>1934</v>
      </c>
      <c r="B61" s="2" t="s">
        <v>480</v>
      </c>
      <c r="C61" s="35">
        <v>44981</v>
      </c>
      <c r="D61" s="3" t="s">
        <v>711</v>
      </c>
      <c r="E61" s="4">
        <v>6584000</v>
      </c>
      <c r="F61" s="4">
        <v>4200000</v>
      </c>
      <c r="G61" s="27" t="s">
        <v>637</v>
      </c>
      <c r="H61" s="122"/>
      <c r="I61" s="139"/>
      <c r="J61" s="100" t="s">
        <v>371</v>
      </c>
      <c r="K61" s="218"/>
      <c r="L61" s="3"/>
      <c r="M61" s="6"/>
      <c r="N61" s="3"/>
      <c r="O61" s="3"/>
      <c r="P61" s="3"/>
      <c r="Q61" s="3"/>
      <c r="R61" s="3"/>
      <c r="S61" s="100"/>
    </row>
    <row r="62" spans="1:19" x14ac:dyDescent="0.4">
      <c r="A62" s="99" t="s">
        <v>1934</v>
      </c>
      <c r="B62" s="2" t="s">
        <v>839</v>
      </c>
      <c r="C62" s="35">
        <v>44981</v>
      </c>
      <c r="D62" s="3" t="s">
        <v>840</v>
      </c>
      <c r="E62" s="4">
        <v>6063000</v>
      </c>
      <c r="F62" s="4">
        <v>5750000</v>
      </c>
      <c r="G62" s="27" t="s">
        <v>683</v>
      </c>
      <c r="H62" s="122"/>
      <c r="I62" s="139"/>
      <c r="J62" s="100" t="s">
        <v>371</v>
      </c>
      <c r="K62" s="218"/>
      <c r="L62" s="40"/>
      <c r="M62" s="40"/>
      <c r="N62" s="3"/>
      <c r="O62" s="3"/>
      <c r="P62" s="40"/>
      <c r="Q62" s="40"/>
      <c r="R62" s="3"/>
      <c r="S62" s="101"/>
    </row>
    <row r="63" spans="1:19" ht="35.1" customHeight="1" x14ac:dyDescent="0.4">
      <c r="A63" s="99" t="s">
        <v>1934</v>
      </c>
      <c r="B63" s="2" t="s">
        <v>839</v>
      </c>
      <c r="C63" s="35">
        <v>44981</v>
      </c>
      <c r="D63" s="3" t="s">
        <v>712</v>
      </c>
      <c r="E63" s="4">
        <v>6063000</v>
      </c>
      <c r="F63" s="4">
        <v>5740000</v>
      </c>
      <c r="G63" s="27" t="s">
        <v>713</v>
      </c>
      <c r="H63" s="122"/>
      <c r="I63" s="145"/>
      <c r="J63" s="100" t="s">
        <v>489</v>
      </c>
      <c r="K63" s="218"/>
      <c r="L63" s="3"/>
      <c r="M63" s="6"/>
      <c r="N63" s="3"/>
      <c r="O63" s="3"/>
      <c r="P63" s="3"/>
      <c r="Q63" s="3"/>
      <c r="R63" s="3"/>
      <c r="S63" s="100"/>
    </row>
    <row r="64" spans="1:19" ht="35.1" customHeight="1" x14ac:dyDescent="0.4">
      <c r="A64" s="99" t="s">
        <v>1934</v>
      </c>
      <c r="B64" s="2" t="s">
        <v>839</v>
      </c>
      <c r="C64" s="35">
        <v>44982</v>
      </c>
      <c r="D64" s="3" t="s">
        <v>714</v>
      </c>
      <c r="E64" s="4">
        <v>7090000</v>
      </c>
      <c r="F64" s="4">
        <v>4300000</v>
      </c>
      <c r="G64" s="27" t="s">
        <v>637</v>
      </c>
      <c r="H64" s="122"/>
      <c r="I64" s="139"/>
      <c r="J64" s="100" t="s">
        <v>489</v>
      </c>
      <c r="K64" s="218"/>
      <c r="L64" s="3"/>
      <c r="M64" s="6"/>
      <c r="N64" s="3"/>
      <c r="O64" s="3"/>
      <c r="P64" s="3"/>
      <c r="Q64" s="3"/>
      <c r="R64" s="3"/>
      <c r="S64" s="100"/>
    </row>
    <row r="65" spans="1:19" ht="35.1" customHeight="1" x14ac:dyDescent="0.4">
      <c r="A65" s="99" t="s">
        <v>1934</v>
      </c>
      <c r="B65" s="2" t="s">
        <v>839</v>
      </c>
      <c r="C65" s="35">
        <v>44987</v>
      </c>
      <c r="D65" s="6" t="s">
        <v>715</v>
      </c>
      <c r="E65" s="4">
        <v>12482000</v>
      </c>
      <c r="F65" s="4">
        <v>6700000</v>
      </c>
      <c r="G65" s="27" t="s">
        <v>637</v>
      </c>
      <c r="H65" s="122"/>
      <c r="I65" s="145"/>
      <c r="J65" s="100" t="s">
        <v>489</v>
      </c>
      <c r="K65" s="218"/>
      <c r="L65" s="3"/>
      <c r="M65" s="6"/>
      <c r="N65" s="3"/>
      <c r="O65" s="3"/>
      <c r="P65" s="3"/>
      <c r="Q65" s="3"/>
      <c r="R65" s="3"/>
      <c r="S65" s="100"/>
    </row>
    <row r="66" spans="1:19" ht="35.1" customHeight="1" x14ac:dyDescent="0.4">
      <c r="A66" s="99" t="s">
        <v>1934</v>
      </c>
      <c r="B66" s="2" t="s">
        <v>839</v>
      </c>
      <c r="C66" s="35">
        <v>44992</v>
      </c>
      <c r="D66" s="3" t="s">
        <v>716</v>
      </c>
      <c r="E66" s="4">
        <v>7282000</v>
      </c>
      <c r="F66" s="4">
        <v>4600000</v>
      </c>
      <c r="G66" s="27" t="s">
        <v>637</v>
      </c>
      <c r="H66" s="122"/>
      <c r="I66" s="139"/>
      <c r="J66" s="100" t="s">
        <v>489</v>
      </c>
      <c r="K66" s="218"/>
      <c r="L66" s="3"/>
      <c r="M66" s="6"/>
      <c r="N66" s="3"/>
      <c r="O66" s="3"/>
      <c r="P66" s="3"/>
      <c r="Q66" s="3"/>
      <c r="R66" s="3"/>
      <c r="S66" s="100"/>
    </row>
    <row r="67" spans="1:19" ht="35.1" customHeight="1" x14ac:dyDescent="0.4">
      <c r="A67" s="99" t="s">
        <v>1934</v>
      </c>
      <c r="B67" s="2" t="s">
        <v>839</v>
      </c>
      <c r="C67" s="35">
        <v>45001</v>
      </c>
      <c r="D67" s="3" t="s">
        <v>718</v>
      </c>
      <c r="E67" s="4">
        <v>6164000</v>
      </c>
      <c r="F67" s="4">
        <v>4000000</v>
      </c>
      <c r="G67" s="27" t="s">
        <v>637</v>
      </c>
      <c r="H67" s="122"/>
      <c r="I67" s="139"/>
      <c r="J67" s="100" t="s">
        <v>489</v>
      </c>
      <c r="K67" s="218"/>
      <c r="L67" s="3"/>
      <c r="M67" s="6"/>
      <c r="N67" s="3"/>
      <c r="O67" s="3"/>
      <c r="P67" s="3"/>
      <c r="Q67" s="3"/>
      <c r="R67" s="3"/>
      <c r="S67" s="100"/>
    </row>
    <row r="68" spans="1:19" ht="35.1" customHeight="1" x14ac:dyDescent="0.4">
      <c r="A68" s="99" t="s">
        <v>1934</v>
      </c>
      <c r="B68" s="2" t="s">
        <v>480</v>
      </c>
      <c r="C68" s="35">
        <v>45001</v>
      </c>
      <c r="D68" s="3" t="s">
        <v>719</v>
      </c>
      <c r="E68" s="4">
        <v>13994000</v>
      </c>
      <c r="F68" s="4">
        <v>7110000</v>
      </c>
      <c r="G68" s="27" t="s">
        <v>130</v>
      </c>
      <c r="H68" s="122"/>
      <c r="I68" s="139"/>
      <c r="J68" s="100" t="s">
        <v>489</v>
      </c>
      <c r="K68" s="218"/>
      <c r="L68" s="3"/>
      <c r="M68" s="6"/>
      <c r="N68" s="3"/>
      <c r="O68" s="3"/>
      <c r="P68" s="3"/>
      <c r="Q68" s="3"/>
      <c r="R68" s="3"/>
      <c r="S68" s="100"/>
    </row>
    <row r="69" spans="1:19" ht="35.1" customHeight="1" x14ac:dyDescent="0.4">
      <c r="A69" s="99" t="s">
        <v>1934</v>
      </c>
      <c r="B69" s="2" t="s">
        <v>480</v>
      </c>
      <c r="C69" s="35">
        <v>45001</v>
      </c>
      <c r="D69" s="3" t="s">
        <v>720</v>
      </c>
      <c r="E69" s="4">
        <v>12235000</v>
      </c>
      <c r="F69" s="4">
        <v>6500000</v>
      </c>
      <c r="G69" s="27" t="s">
        <v>637</v>
      </c>
      <c r="H69" s="122"/>
      <c r="I69" s="145"/>
      <c r="J69" s="100" t="s">
        <v>489</v>
      </c>
      <c r="K69" s="218"/>
      <c r="L69" s="3"/>
      <c r="M69" s="6"/>
      <c r="N69" s="3"/>
      <c r="O69" s="3"/>
      <c r="P69" s="3"/>
      <c r="Q69" s="3"/>
      <c r="R69" s="3"/>
      <c r="S69" s="100"/>
    </row>
    <row r="70" spans="1:19" ht="35.1" customHeight="1" x14ac:dyDescent="0.4">
      <c r="A70" s="99" t="s">
        <v>693</v>
      </c>
      <c r="B70" s="2" t="s">
        <v>480</v>
      </c>
      <c r="C70" s="35">
        <v>44434</v>
      </c>
      <c r="D70" s="3" t="s">
        <v>694</v>
      </c>
      <c r="E70" s="4">
        <v>24937000</v>
      </c>
      <c r="F70" s="41">
        <v>24860000</v>
      </c>
      <c r="G70" s="37" t="s">
        <v>130</v>
      </c>
      <c r="H70" s="135"/>
      <c r="I70" s="139"/>
      <c r="J70" s="100" t="s">
        <v>490</v>
      </c>
      <c r="K70" s="218"/>
      <c r="L70" s="3"/>
      <c r="M70" s="6"/>
      <c r="N70" s="3"/>
      <c r="O70" s="3"/>
      <c r="P70" s="3"/>
      <c r="Q70" s="3"/>
      <c r="R70" s="3"/>
      <c r="S70" s="100"/>
    </row>
    <row r="71" spans="1:19" ht="35.1" customHeight="1" x14ac:dyDescent="0.4">
      <c r="A71" s="99" t="s">
        <v>1894</v>
      </c>
      <c r="B71" s="2" t="s">
        <v>839</v>
      </c>
      <c r="C71" s="35">
        <v>44344</v>
      </c>
      <c r="D71" s="6" t="s">
        <v>1920</v>
      </c>
      <c r="E71" s="4">
        <v>8810000</v>
      </c>
      <c r="F71" s="4">
        <v>7076000</v>
      </c>
      <c r="G71" s="27" t="s">
        <v>1620</v>
      </c>
      <c r="H71" s="122">
        <v>28.4</v>
      </c>
      <c r="I71" s="145"/>
      <c r="J71" s="100" t="s">
        <v>489</v>
      </c>
      <c r="K71" s="218"/>
      <c r="L71" s="3"/>
      <c r="M71" s="6"/>
      <c r="N71" s="3"/>
      <c r="O71" s="3"/>
      <c r="P71" s="3"/>
      <c r="Q71" s="3"/>
      <c r="R71" s="3"/>
      <c r="S71" s="100"/>
    </row>
    <row r="72" spans="1:19" ht="35.1" customHeight="1" x14ac:dyDescent="0.4">
      <c r="A72" s="99" t="s">
        <v>1894</v>
      </c>
      <c r="B72" s="2" t="s">
        <v>839</v>
      </c>
      <c r="C72" s="35">
        <v>44344</v>
      </c>
      <c r="D72" s="6" t="s">
        <v>1921</v>
      </c>
      <c r="E72" s="4">
        <v>7570000</v>
      </c>
      <c r="F72" s="4">
        <v>6083000</v>
      </c>
      <c r="G72" s="27" t="s">
        <v>521</v>
      </c>
      <c r="H72" s="122">
        <v>23.4</v>
      </c>
      <c r="I72" s="145"/>
      <c r="J72" s="100" t="s">
        <v>489</v>
      </c>
      <c r="K72" s="218"/>
      <c r="L72" s="3"/>
      <c r="M72" s="6"/>
      <c r="N72" s="3"/>
      <c r="O72" s="3"/>
      <c r="P72" s="3"/>
      <c r="Q72" s="3"/>
      <c r="R72" s="3"/>
      <c r="S72" s="100"/>
    </row>
    <row r="73" spans="1:19" ht="35.1" customHeight="1" x14ac:dyDescent="0.4">
      <c r="A73" s="99" t="s">
        <v>1894</v>
      </c>
      <c r="B73" s="2" t="s">
        <v>839</v>
      </c>
      <c r="C73" s="35">
        <v>44351</v>
      </c>
      <c r="D73" s="6" t="s">
        <v>1922</v>
      </c>
      <c r="E73" s="4">
        <v>6330000</v>
      </c>
      <c r="F73" s="4">
        <v>5086000</v>
      </c>
      <c r="G73" s="27" t="s">
        <v>521</v>
      </c>
      <c r="H73" s="122">
        <v>18</v>
      </c>
      <c r="I73" s="145"/>
      <c r="J73" s="100" t="s">
        <v>489</v>
      </c>
      <c r="K73" s="218"/>
      <c r="L73" s="3"/>
      <c r="M73" s="6"/>
      <c r="N73" s="3"/>
      <c r="O73" s="3"/>
      <c r="P73" s="3"/>
      <c r="Q73" s="3"/>
      <c r="R73" s="3"/>
      <c r="S73" s="100"/>
    </row>
    <row r="74" spans="1:19" ht="35.1" customHeight="1" thickBot="1" x14ac:dyDescent="0.45">
      <c r="A74" s="185" t="s">
        <v>1923</v>
      </c>
      <c r="B74" s="186" t="s">
        <v>839</v>
      </c>
      <c r="C74" s="187">
        <v>44557</v>
      </c>
      <c r="D74" s="253" t="s">
        <v>1924</v>
      </c>
      <c r="E74" s="189"/>
      <c r="F74" s="189">
        <v>7000000</v>
      </c>
      <c r="G74" s="190" t="s">
        <v>556</v>
      </c>
      <c r="H74" s="251"/>
      <c r="I74" s="248"/>
      <c r="J74" s="276" t="s">
        <v>489</v>
      </c>
      <c r="K74" s="218"/>
      <c r="L74" s="3"/>
      <c r="M74" s="6"/>
      <c r="N74" s="3"/>
      <c r="O74" s="3"/>
      <c r="P74" s="3"/>
      <c r="Q74" s="3"/>
      <c r="R74" s="3"/>
      <c r="S74" s="100"/>
    </row>
    <row r="75" spans="1:19" ht="35.1" customHeight="1" thickTop="1" thickBot="1" x14ac:dyDescent="0.45">
      <c r="A75" s="330" t="s">
        <v>2041</v>
      </c>
      <c r="B75" s="701">
        <v>38</v>
      </c>
      <c r="C75" s="701"/>
      <c r="D75" s="702"/>
      <c r="E75" s="727">
        <f>SUM(F37:F74)</f>
        <v>272935000</v>
      </c>
      <c r="F75" s="728"/>
      <c r="G75" s="387"/>
      <c r="H75" s="333">
        <f>SUM(H37:H74)</f>
        <v>897.93999999999994</v>
      </c>
      <c r="I75" s="333">
        <f>SUM(I37:I74)</f>
        <v>18</v>
      </c>
      <c r="J75" s="397"/>
      <c r="K75" s="218"/>
      <c r="L75" s="3"/>
      <c r="M75" s="6"/>
      <c r="N75" s="3"/>
      <c r="O75" s="3"/>
      <c r="P75" s="3"/>
      <c r="Q75" s="3"/>
      <c r="R75" s="3"/>
      <c r="S75" s="100"/>
    </row>
    <row r="76" spans="1:19" ht="35.1" customHeight="1" thickTop="1" x14ac:dyDescent="0.4">
      <c r="A76" s="114" t="s">
        <v>2104</v>
      </c>
      <c r="B76" s="9" t="s">
        <v>558</v>
      </c>
      <c r="C76" s="36"/>
      <c r="D76" s="7" t="s">
        <v>275</v>
      </c>
      <c r="E76" s="10">
        <v>5094000</v>
      </c>
      <c r="F76" s="10">
        <v>2310000</v>
      </c>
      <c r="G76" s="38" t="s">
        <v>276</v>
      </c>
      <c r="H76" s="138"/>
      <c r="I76" s="146"/>
      <c r="J76" s="115" t="s">
        <v>152</v>
      </c>
      <c r="K76" s="218" t="s">
        <v>153</v>
      </c>
      <c r="L76" s="3"/>
      <c r="M76" s="6"/>
      <c r="N76" s="3"/>
      <c r="O76" s="3"/>
      <c r="P76" s="3"/>
      <c r="Q76" s="3"/>
      <c r="R76" s="3"/>
      <c r="S76" s="100"/>
    </row>
    <row r="77" spans="1:19" ht="35.1" customHeight="1" x14ac:dyDescent="0.4">
      <c r="A77" s="99" t="s">
        <v>2103</v>
      </c>
      <c r="B77" s="2" t="s">
        <v>558</v>
      </c>
      <c r="C77" s="35">
        <v>45183</v>
      </c>
      <c r="D77" s="3" t="s">
        <v>669</v>
      </c>
      <c r="E77" s="4"/>
      <c r="F77" s="4"/>
      <c r="G77" s="37"/>
      <c r="H77" s="135">
        <v>57.8</v>
      </c>
      <c r="I77" s="139">
        <v>18</v>
      </c>
      <c r="J77" s="100" t="s">
        <v>171</v>
      </c>
      <c r="K77" s="218"/>
      <c r="L77" s="3"/>
      <c r="M77" s="6"/>
      <c r="N77" s="3"/>
      <c r="O77" s="3"/>
      <c r="P77" s="3"/>
      <c r="Q77" s="3"/>
      <c r="R77" s="3"/>
      <c r="S77" s="100"/>
    </row>
    <row r="78" spans="1:19" ht="35.1" customHeight="1" x14ac:dyDescent="0.4">
      <c r="A78" s="99" t="s">
        <v>1934</v>
      </c>
      <c r="B78" s="2" t="s">
        <v>558</v>
      </c>
      <c r="C78" s="35">
        <v>45221</v>
      </c>
      <c r="D78" s="3" t="s">
        <v>670</v>
      </c>
      <c r="E78" s="4">
        <v>7631000</v>
      </c>
      <c r="F78" s="4"/>
      <c r="G78" s="27"/>
      <c r="H78" s="122"/>
      <c r="I78" s="145"/>
      <c r="J78" s="100" t="s">
        <v>482</v>
      </c>
      <c r="K78" s="218"/>
      <c r="L78" s="3"/>
      <c r="M78" s="6"/>
      <c r="N78" s="3"/>
      <c r="O78" s="3"/>
      <c r="P78" s="3"/>
      <c r="Q78" s="3"/>
      <c r="R78" s="3"/>
      <c r="S78" s="100"/>
    </row>
    <row r="79" spans="1:19" ht="35.1" customHeight="1" x14ac:dyDescent="0.4">
      <c r="A79" s="99" t="s">
        <v>1934</v>
      </c>
      <c r="B79" s="2" t="s">
        <v>558</v>
      </c>
      <c r="C79" s="35">
        <v>45184</v>
      </c>
      <c r="D79" s="3" t="s">
        <v>671</v>
      </c>
      <c r="E79" s="4">
        <v>7424000</v>
      </c>
      <c r="F79" s="4"/>
      <c r="G79" s="5"/>
      <c r="H79" s="139"/>
      <c r="I79" s="145"/>
      <c r="J79" s="100" t="s">
        <v>482</v>
      </c>
      <c r="K79" s="218"/>
      <c r="L79" s="3"/>
      <c r="M79" s="6"/>
      <c r="N79" s="3"/>
      <c r="O79" s="3"/>
      <c r="P79" s="3"/>
      <c r="Q79" s="3"/>
      <c r="R79" s="3"/>
      <c r="S79" s="100"/>
    </row>
    <row r="80" spans="1:19" ht="35.1" customHeight="1" x14ac:dyDescent="0.4">
      <c r="A80" s="99" t="s">
        <v>1934</v>
      </c>
      <c r="B80" s="2" t="s">
        <v>558</v>
      </c>
      <c r="C80" s="35">
        <v>45228</v>
      </c>
      <c r="D80" s="3" t="s">
        <v>672</v>
      </c>
      <c r="E80" s="4">
        <v>5072000</v>
      </c>
      <c r="F80" s="4"/>
      <c r="G80" s="27"/>
      <c r="H80" s="122"/>
      <c r="I80" s="139"/>
      <c r="J80" s="100" t="s">
        <v>482</v>
      </c>
      <c r="K80" s="218"/>
      <c r="L80" s="3"/>
      <c r="M80" s="6"/>
      <c r="N80" s="3"/>
      <c r="O80" s="3"/>
      <c r="P80" s="3"/>
      <c r="Q80" s="3"/>
      <c r="R80" s="3"/>
      <c r="S80" s="100"/>
    </row>
    <row r="81" spans="1:19" ht="35.1" customHeight="1" x14ac:dyDescent="0.4">
      <c r="A81" s="99" t="s">
        <v>1934</v>
      </c>
      <c r="B81" s="2" t="s">
        <v>558</v>
      </c>
      <c r="C81" s="35">
        <v>45235</v>
      </c>
      <c r="D81" s="3" t="s">
        <v>673</v>
      </c>
      <c r="E81" s="4">
        <v>3674000</v>
      </c>
      <c r="F81" s="4"/>
      <c r="G81" s="27"/>
      <c r="H81" s="122"/>
      <c r="I81" s="139"/>
      <c r="J81" s="100" t="s">
        <v>482</v>
      </c>
      <c r="K81" s="218"/>
      <c r="L81" s="3"/>
      <c r="M81" s="6"/>
      <c r="N81" s="3"/>
      <c r="O81" s="3"/>
      <c r="P81" s="3"/>
      <c r="Q81" s="3"/>
      <c r="R81" s="3"/>
      <c r="S81" s="100"/>
    </row>
    <row r="82" spans="1:19" ht="35.1" customHeight="1" x14ac:dyDescent="0.4">
      <c r="A82" s="99" t="s">
        <v>1934</v>
      </c>
      <c r="B82" s="2" t="s">
        <v>558</v>
      </c>
      <c r="C82" s="35">
        <v>45227</v>
      </c>
      <c r="D82" s="3" t="s">
        <v>674</v>
      </c>
      <c r="E82" s="4">
        <v>5696000</v>
      </c>
      <c r="F82" s="4"/>
      <c r="G82" s="27"/>
      <c r="H82" s="122"/>
      <c r="I82" s="139"/>
      <c r="J82" s="100" t="s">
        <v>489</v>
      </c>
      <c r="K82" s="218"/>
      <c r="L82" s="3"/>
      <c r="M82" s="6"/>
      <c r="N82" s="3"/>
      <c r="O82" s="3"/>
      <c r="P82" s="3"/>
      <c r="Q82" s="3"/>
      <c r="R82" s="3"/>
      <c r="S82" s="100"/>
    </row>
    <row r="83" spans="1:19" x14ac:dyDescent="0.4">
      <c r="A83" s="99" t="s">
        <v>1934</v>
      </c>
      <c r="B83" s="2" t="s">
        <v>558</v>
      </c>
      <c r="C83" s="35">
        <v>45185</v>
      </c>
      <c r="D83" s="3" t="s">
        <v>675</v>
      </c>
      <c r="E83" s="4">
        <v>5723000</v>
      </c>
      <c r="F83" s="4"/>
      <c r="G83" s="37"/>
      <c r="H83" s="135"/>
      <c r="I83" s="139"/>
      <c r="J83" s="100" t="s">
        <v>489</v>
      </c>
      <c r="K83" s="218"/>
      <c r="L83" s="3"/>
      <c r="M83" s="6"/>
      <c r="N83" s="3"/>
      <c r="O83" s="3"/>
      <c r="P83" s="3"/>
      <c r="Q83" s="3"/>
      <c r="R83" s="3"/>
      <c r="S83" s="100"/>
    </row>
    <row r="84" spans="1:19" x14ac:dyDescent="0.4">
      <c r="A84" s="99" t="s">
        <v>1934</v>
      </c>
      <c r="B84" s="2" t="s">
        <v>558</v>
      </c>
      <c r="C84" s="35">
        <v>45185</v>
      </c>
      <c r="D84" s="3" t="s">
        <v>676</v>
      </c>
      <c r="E84" s="4">
        <v>3519000</v>
      </c>
      <c r="F84" s="4"/>
      <c r="G84" s="37"/>
      <c r="H84" s="135"/>
      <c r="I84" s="145"/>
      <c r="J84" s="100" t="s">
        <v>489</v>
      </c>
      <c r="K84" s="218"/>
      <c r="L84" s="3"/>
      <c r="M84" s="6"/>
      <c r="N84" s="3"/>
      <c r="O84" s="3"/>
      <c r="P84" s="3"/>
      <c r="Q84" s="3"/>
      <c r="R84" s="3"/>
      <c r="S84" s="100"/>
    </row>
    <row r="85" spans="1:19" x14ac:dyDescent="0.4">
      <c r="A85" s="99" t="s">
        <v>1934</v>
      </c>
      <c r="B85" s="2" t="s">
        <v>558</v>
      </c>
      <c r="C85" s="35">
        <v>45276</v>
      </c>
      <c r="D85" s="3" t="s">
        <v>677</v>
      </c>
      <c r="E85" s="4">
        <v>4191000</v>
      </c>
      <c r="F85" s="4"/>
      <c r="G85" s="27"/>
      <c r="H85" s="122"/>
      <c r="I85" s="145"/>
      <c r="J85" s="100" t="s">
        <v>489</v>
      </c>
      <c r="K85" s="218"/>
      <c r="L85" s="3"/>
      <c r="M85" s="6"/>
      <c r="N85" s="3"/>
      <c r="O85" s="3"/>
      <c r="P85" s="3"/>
      <c r="Q85" s="3"/>
      <c r="R85" s="3"/>
      <c r="S85" s="100"/>
    </row>
    <row r="86" spans="1:19" x14ac:dyDescent="0.4">
      <c r="A86" s="99" t="s">
        <v>1934</v>
      </c>
      <c r="B86" s="2" t="s">
        <v>141</v>
      </c>
      <c r="C86" s="35">
        <v>45185</v>
      </c>
      <c r="D86" s="3" t="s">
        <v>841</v>
      </c>
      <c r="E86" s="4">
        <v>10341000</v>
      </c>
      <c r="F86" s="4"/>
      <c r="G86" s="30"/>
      <c r="H86" s="142"/>
      <c r="I86" s="139"/>
      <c r="J86" s="100" t="s">
        <v>371</v>
      </c>
      <c r="K86" s="218"/>
      <c r="L86" s="40"/>
      <c r="M86" s="40"/>
      <c r="N86" s="3"/>
      <c r="O86" s="3"/>
      <c r="P86" s="40"/>
      <c r="Q86" s="40"/>
      <c r="R86" s="3"/>
      <c r="S86" s="101"/>
    </row>
    <row r="87" spans="1:19" x14ac:dyDescent="0.4">
      <c r="A87" s="99" t="s">
        <v>1934</v>
      </c>
      <c r="B87" s="2" t="s">
        <v>141</v>
      </c>
      <c r="C87" s="35">
        <v>45276</v>
      </c>
      <c r="D87" s="3" t="s">
        <v>842</v>
      </c>
      <c r="E87" s="4">
        <v>8961000</v>
      </c>
      <c r="F87" s="4"/>
      <c r="G87" s="30"/>
      <c r="H87" s="142"/>
      <c r="I87" s="139"/>
      <c r="J87" s="100" t="s">
        <v>371</v>
      </c>
      <c r="K87" s="218"/>
      <c r="L87" s="40"/>
      <c r="M87" s="40"/>
      <c r="N87" s="3"/>
      <c r="O87" s="3"/>
      <c r="P87" s="40"/>
      <c r="Q87" s="40"/>
      <c r="R87" s="3"/>
      <c r="S87" s="101"/>
    </row>
    <row r="88" spans="1:19" x14ac:dyDescent="0.4">
      <c r="A88" s="99" t="s">
        <v>1934</v>
      </c>
      <c r="B88" s="2" t="s">
        <v>141</v>
      </c>
      <c r="C88" s="35">
        <v>45206</v>
      </c>
      <c r="D88" s="3" t="s">
        <v>843</v>
      </c>
      <c r="E88" s="4">
        <v>8941000</v>
      </c>
      <c r="F88" s="4"/>
      <c r="G88" s="30"/>
      <c r="H88" s="142"/>
      <c r="I88" s="139"/>
      <c r="J88" s="100" t="s">
        <v>489</v>
      </c>
      <c r="K88" s="218"/>
      <c r="L88" s="40"/>
      <c r="M88" s="40"/>
      <c r="N88" s="3"/>
      <c r="O88" s="3"/>
      <c r="P88" s="40"/>
      <c r="Q88" s="40"/>
      <c r="R88" s="3"/>
      <c r="S88" s="101"/>
    </row>
    <row r="89" spans="1:19" x14ac:dyDescent="0.4">
      <c r="A89" s="99" t="s">
        <v>1934</v>
      </c>
      <c r="B89" s="2" t="s">
        <v>141</v>
      </c>
      <c r="C89" s="35">
        <v>45206</v>
      </c>
      <c r="D89" s="3" t="s">
        <v>844</v>
      </c>
      <c r="E89" s="4">
        <v>4137000</v>
      </c>
      <c r="F89" s="4"/>
      <c r="G89" s="30"/>
      <c r="H89" s="142"/>
      <c r="I89" s="139"/>
      <c r="J89" s="100" t="s">
        <v>489</v>
      </c>
      <c r="K89" s="218"/>
      <c r="L89" s="40"/>
      <c r="M89" s="40"/>
      <c r="N89" s="3"/>
      <c r="O89" s="3"/>
      <c r="P89" s="40"/>
      <c r="Q89" s="40"/>
      <c r="R89" s="3"/>
      <c r="S89" s="101"/>
    </row>
    <row r="90" spans="1:19" x14ac:dyDescent="0.4">
      <c r="A90" s="99" t="s">
        <v>1934</v>
      </c>
      <c r="B90" s="2" t="s">
        <v>141</v>
      </c>
      <c r="C90" s="35">
        <v>45206</v>
      </c>
      <c r="D90" s="3" t="s">
        <v>845</v>
      </c>
      <c r="E90" s="4">
        <v>3630000</v>
      </c>
      <c r="F90" s="4"/>
      <c r="G90" s="30"/>
      <c r="H90" s="142"/>
      <c r="I90" s="139"/>
      <c r="J90" s="100" t="s">
        <v>489</v>
      </c>
      <c r="K90" s="218"/>
      <c r="L90" s="40"/>
      <c r="M90" s="40"/>
      <c r="N90" s="3"/>
      <c r="O90" s="3"/>
      <c r="P90" s="40"/>
      <c r="Q90" s="40"/>
      <c r="R90" s="3"/>
      <c r="S90" s="101"/>
    </row>
    <row r="91" spans="1:19" x14ac:dyDescent="0.4">
      <c r="A91" s="99" t="s">
        <v>1934</v>
      </c>
      <c r="B91" s="2" t="s">
        <v>141</v>
      </c>
      <c r="C91" s="35">
        <v>45213</v>
      </c>
      <c r="D91" s="3" t="s">
        <v>846</v>
      </c>
      <c r="E91" s="4">
        <v>4162000</v>
      </c>
      <c r="F91" s="4"/>
      <c r="G91" s="27"/>
      <c r="H91" s="122"/>
      <c r="I91" s="139"/>
      <c r="J91" s="100" t="s">
        <v>489</v>
      </c>
      <c r="K91" s="218"/>
      <c r="L91" s="40"/>
      <c r="M91" s="40"/>
      <c r="N91" s="3"/>
      <c r="O91" s="3"/>
      <c r="P91" s="40"/>
      <c r="Q91" s="40"/>
      <c r="R91" s="3"/>
      <c r="S91" s="101"/>
    </row>
    <row r="92" spans="1:19" x14ac:dyDescent="0.4">
      <c r="A92" s="99" t="s">
        <v>1890</v>
      </c>
      <c r="B92" s="2" t="s">
        <v>141</v>
      </c>
      <c r="C92" s="35">
        <v>45162</v>
      </c>
      <c r="D92" s="3" t="s">
        <v>847</v>
      </c>
      <c r="E92" s="4"/>
      <c r="F92" s="4"/>
      <c r="G92" s="27"/>
      <c r="H92" s="122">
        <v>16.2</v>
      </c>
      <c r="I92" s="139"/>
      <c r="J92" s="100"/>
      <c r="K92" s="218"/>
      <c r="L92" s="40"/>
      <c r="M92" s="40"/>
      <c r="N92" s="3"/>
      <c r="O92" s="3"/>
      <c r="P92" s="40"/>
      <c r="Q92" s="40"/>
      <c r="R92" s="3"/>
      <c r="S92" s="101"/>
    </row>
    <row r="93" spans="1:19" x14ac:dyDescent="0.4">
      <c r="A93" s="99" t="s">
        <v>2102</v>
      </c>
      <c r="B93" s="2" t="s">
        <v>141</v>
      </c>
      <c r="C93" s="35">
        <v>45096</v>
      </c>
      <c r="D93" s="3" t="s">
        <v>848</v>
      </c>
      <c r="E93" s="4"/>
      <c r="F93" s="4"/>
      <c r="G93" s="29"/>
      <c r="H93" s="143">
        <v>24</v>
      </c>
      <c r="I93" s="139">
        <v>6</v>
      </c>
      <c r="J93" s="100"/>
      <c r="K93" s="218"/>
      <c r="L93" s="40"/>
      <c r="M93" s="40"/>
      <c r="N93" s="3"/>
      <c r="O93" s="3"/>
      <c r="P93" s="40"/>
      <c r="Q93" s="40"/>
      <c r="R93" s="3"/>
      <c r="S93" s="101"/>
    </row>
    <row r="94" spans="1:19" x14ac:dyDescent="0.4">
      <c r="A94" s="99" t="s">
        <v>1934</v>
      </c>
      <c r="B94" s="2" t="s">
        <v>141</v>
      </c>
      <c r="C94" s="35">
        <v>44995</v>
      </c>
      <c r="D94" s="3" t="s">
        <v>849</v>
      </c>
      <c r="E94" s="4">
        <v>6604000</v>
      </c>
      <c r="F94" s="4">
        <v>6200000</v>
      </c>
      <c r="G94" s="30" t="s">
        <v>130</v>
      </c>
      <c r="H94" s="142"/>
      <c r="I94" s="139"/>
      <c r="J94" s="100" t="s">
        <v>489</v>
      </c>
      <c r="K94" s="218"/>
      <c r="L94" s="40"/>
      <c r="M94" s="40"/>
      <c r="N94" s="3"/>
      <c r="O94" s="3"/>
      <c r="P94" s="40"/>
      <c r="Q94" s="40"/>
      <c r="R94" s="3"/>
      <c r="S94" s="101"/>
    </row>
    <row r="95" spans="1:19" x14ac:dyDescent="0.4">
      <c r="A95" s="99" t="s">
        <v>1934</v>
      </c>
      <c r="B95" s="2" t="s">
        <v>141</v>
      </c>
      <c r="C95" s="35">
        <v>44995</v>
      </c>
      <c r="D95" s="3" t="s">
        <v>850</v>
      </c>
      <c r="E95" s="4">
        <v>7898000</v>
      </c>
      <c r="F95" s="4">
        <v>6200000</v>
      </c>
      <c r="G95" s="30" t="s">
        <v>851</v>
      </c>
      <c r="H95" s="142"/>
      <c r="I95" s="139"/>
      <c r="J95" s="100" t="s">
        <v>489</v>
      </c>
      <c r="K95" s="218"/>
      <c r="L95" s="40"/>
      <c r="M95" s="40"/>
      <c r="N95" s="3"/>
      <c r="O95" s="3"/>
      <c r="P95" s="40"/>
      <c r="Q95" s="40"/>
      <c r="R95" s="3"/>
      <c r="S95" s="101"/>
    </row>
    <row r="96" spans="1:19" x14ac:dyDescent="0.4">
      <c r="A96" s="99" t="s">
        <v>1934</v>
      </c>
      <c r="B96" s="2" t="s">
        <v>141</v>
      </c>
      <c r="C96" s="35">
        <v>45002</v>
      </c>
      <c r="D96" s="3" t="s">
        <v>852</v>
      </c>
      <c r="E96" s="4">
        <v>7792000</v>
      </c>
      <c r="F96" s="4">
        <v>5300000</v>
      </c>
      <c r="G96" s="29" t="s">
        <v>835</v>
      </c>
      <c r="H96" s="143"/>
      <c r="I96" s="145"/>
      <c r="J96" s="100" t="s">
        <v>489</v>
      </c>
      <c r="K96" s="218"/>
      <c r="L96" s="3"/>
      <c r="M96" s="6"/>
      <c r="N96" s="3"/>
      <c r="O96" s="3"/>
      <c r="P96" s="6"/>
      <c r="Q96" s="6"/>
      <c r="R96" s="3"/>
      <c r="S96" s="108"/>
    </row>
    <row r="97" spans="1:19" x14ac:dyDescent="0.4">
      <c r="A97" s="99" t="s">
        <v>1934</v>
      </c>
      <c r="B97" s="2" t="s">
        <v>141</v>
      </c>
      <c r="C97" s="35">
        <v>45002</v>
      </c>
      <c r="D97" s="3" t="s">
        <v>853</v>
      </c>
      <c r="E97" s="4">
        <v>8075000</v>
      </c>
      <c r="F97" s="4">
        <v>5500000</v>
      </c>
      <c r="G97" s="29" t="s">
        <v>835</v>
      </c>
      <c r="H97" s="143"/>
      <c r="I97" s="145"/>
      <c r="J97" s="100" t="s">
        <v>489</v>
      </c>
      <c r="K97" s="218"/>
      <c r="L97" s="3"/>
      <c r="M97" s="6"/>
      <c r="N97" s="3"/>
      <c r="O97" s="3"/>
      <c r="P97" s="6"/>
      <c r="Q97" s="6"/>
      <c r="R97" s="3"/>
      <c r="S97" s="108"/>
    </row>
    <row r="98" spans="1:19" x14ac:dyDescent="0.4">
      <c r="A98" s="99" t="s">
        <v>1934</v>
      </c>
      <c r="B98" s="2" t="s">
        <v>141</v>
      </c>
      <c r="C98" s="35">
        <v>45002</v>
      </c>
      <c r="D98" s="6" t="s">
        <v>853</v>
      </c>
      <c r="E98" s="4">
        <v>13880000</v>
      </c>
      <c r="F98" s="4">
        <v>7500000</v>
      </c>
      <c r="G98" s="29" t="s">
        <v>130</v>
      </c>
      <c r="H98" s="143"/>
      <c r="I98" s="145"/>
      <c r="J98" s="100" t="s">
        <v>489</v>
      </c>
      <c r="K98" s="218"/>
      <c r="L98" s="3"/>
      <c r="M98" s="6"/>
      <c r="N98" s="3"/>
      <c r="O98" s="3"/>
      <c r="P98" s="6"/>
      <c r="Q98" s="6"/>
      <c r="R98" s="3"/>
      <c r="S98" s="108"/>
    </row>
    <row r="99" spans="1:19" x14ac:dyDescent="0.4">
      <c r="A99" s="99" t="s">
        <v>1934</v>
      </c>
      <c r="B99" s="2" t="s">
        <v>141</v>
      </c>
      <c r="C99" s="35">
        <v>45009</v>
      </c>
      <c r="D99" s="6" t="s">
        <v>853</v>
      </c>
      <c r="E99" s="4">
        <v>14181000</v>
      </c>
      <c r="F99" s="4">
        <v>8480000</v>
      </c>
      <c r="G99" s="29" t="s">
        <v>851</v>
      </c>
      <c r="H99" s="143"/>
      <c r="I99" s="145"/>
      <c r="J99" s="100" t="s">
        <v>489</v>
      </c>
      <c r="K99" s="218"/>
      <c r="L99" s="3"/>
      <c r="M99" s="6"/>
      <c r="N99" s="3"/>
      <c r="O99" s="3"/>
      <c r="P99" s="6"/>
      <c r="Q99" s="6"/>
      <c r="R99" s="3"/>
      <c r="S99" s="108"/>
    </row>
    <row r="100" spans="1:19" x14ac:dyDescent="0.4">
      <c r="A100" s="99" t="s">
        <v>2101</v>
      </c>
      <c r="B100" s="2" t="s">
        <v>141</v>
      </c>
      <c r="C100" s="35"/>
      <c r="D100" s="3" t="s">
        <v>854</v>
      </c>
      <c r="E100" s="4"/>
      <c r="F100" s="4">
        <v>979000</v>
      </c>
      <c r="G100" s="30" t="s">
        <v>145</v>
      </c>
      <c r="H100" s="142"/>
      <c r="I100" s="145"/>
      <c r="J100" s="100" t="s">
        <v>490</v>
      </c>
      <c r="K100" s="218"/>
      <c r="L100" s="3"/>
      <c r="M100" s="6"/>
      <c r="N100" s="3"/>
      <c r="O100" s="3"/>
      <c r="P100" s="6"/>
      <c r="Q100" s="6"/>
      <c r="R100" s="3"/>
      <c r="S100" s="108"/>
    </row>
    <row r="101" spans="1:19" x14ac:dyDescent="0.4">
      <c r="A101" s="99" t="s">
        <v>2100</v>
      </c>
      <c r="B101" s="2" t="s">
        <v>141</v>
      </c>
      <c r="C101" s="35"/>
      <c r="D101" s="3" t="s">
        <v>687</v>
      </c>
      <c r="E101" s="4"/>
      <c r="F101" s="4">
        <v>990000</v>
      </c>
      <c r="G101" s="27" t="s">
        <v>637</v>
      </c>
      <c r="H101" s="122"/>
      <c r="I101" s="139"/>
      <c r="J101" s="100" t="s">
        <v>490</v>
      </c>
      <c r="K101" s="218"/>
      <c r="L101" s="3"/>
      <c r="M101" s="6"/>
      <c r="N101" s="3"/>
      <c r="O101" s="3"/>
      <c r="P101" s="3"/>
      <c r="Q101" s="3"/>
      <c r="R101" s="3"/>
      <c r="S101" s="100"/>
    </row>
    <row r="102" spans="1:19" x14ac:dyDescent="0.4">
      <c r="A102" s="99" t="s">
        <v>1894</v>
      </c>
      <c r="B102" s="2" t="s">
        <v>141</v>
      </c>
      <c r="C102" s="35">
        <v>44064</v>
      </c>
      <c r="D102" s="6" t="s">
        <v>1918</v>
      </c>
      <c r="E102" s="4">
        <v>5860000</v>
      </c>
      <c r="F102" s="4">
        <v>4707000</v>
      </c>
      <c r="G102" s="27" t="s">
        <v>521</v>
      </c>
      <c r="H102" s="122">
        <v>16.2</v>
      </c>
      <c r="I102" s="145"/>
      <c r="J102" s="100" t="s">
        <v>489</v>
      </c>
      <c r="K102" s="218"/>
      <c r="L102" s="3"/>
      <c r="M102" s="6"/>
      <c r="N102" s="3"/>
      <c r="O102" s="3"/>
      <c r="P102" s="3"/>
      <c r="Q102" s="3"/>
      <c r="R102" s="3"/>
      <c r="S102" s="100"/>
    </row>
    <row r="103" spans="1:19" x14ac:dyDescent="0.4">
      <c r="A103" s="99" t="s">
        <v>1894</v>
      </c>
      <c r="B103" s="2" t="s">
        <v>558</v>
      </c>
      <c r="C103" s="35">
        <v>44071</v>
      </c>
      <c r="D103" s="6" t="s">
        <v>1919</v>
      </c>
      <c r="E103" s="4">
        <v>9010000</v>
      </c>
      <c r="F103" s="4">
        <v>7235000</v>
      </c>
      <c r="G103" s="27" t="s">
        <v>556</v>
      </c>
      <c r="H103" s="122">
        <v>30.8</v>
      </c>
      <c r="I103" s="145"/>
      <c r="J103" s="100" t="s">
        <v>489</v>
      </c>
      <c r="K103" s="218"/>
      <c r="L103" s="3"/>
      <c r="M103" s="6"/>
      <c r="N103" s="3"/>
      <c r="O103" s="3"/>
      <c r="P103" s="3"/>
      <c r="Q103" s="3"/>
      <c r="R103" s="3"/>
      <c r="S103" s="100"/>
    </row>
    <row r="104" spans="1:19" x14ac:dyDescent="0.4">
      <c r="A104" s="126" t="s">
        <v>2400</v>
      </c>
      <c r="B104" s="127" t="s">
        <v>558</v>
      </c>
      <c r="C104" s="128"/>
      <c r="D104" s="168" t="s">
        <v>2401</v>
      </c>
      <c r="E104" s="130">
        <v>79680000</v>
      </c>
      <c r="F104" s="130">
        <v>79600000</v>
      </c>
      <c r="G104" s="27" t="s">
        <v>556</v>
      </c>
      <c r="H104" s="181"/>
      <c r="I104" s="167"/>
      <c r="J104" s="115" t="s">
        <v>681</v>
      </c>
      <c r="K104" s="218"/>
      <c r="L104" s="3"/>
      <c r="M104" s="6"/>
      <c r="N104" s="3"/>
      <c r="O104" s="3"/>
      <c r="P104" s="3"/>
      <c r="Q104" s="3"/>
      <c r="R104" s="3"/>
      <c r="S104" s="100"/>
    </row>
    <row r="105" spans="1:19" thickBot="1" x14ac:dyDescent="0.45">
      <c r="A105" s="185" t="s">
        <v>721</v>
      </c>
      <c r="B105" s="278" t="s">
        <v>141</v>
      </c>
      <c r="C105" s="279">
        <v>43958</v>
      </c>
      <c r="D105" s="280" t="s">
        <v>1926</v>
      </c>
      <c r="E105" s="281"/>
      <c r="F105" s="281">
        <v>18200000</v>
      </c>
      <c r="G105" s="280" t="s">
        <v>386</v>
      </c>
      <c r="H105" s="282"/>
      <c r="I105" s="282"/>
      <c r="J105" s="293" t="s">
        <v>171</v>
      </c>
      <c r="K105" s="291" t="s">
        <v>452</v>
      </c>
      <c r="L105" s="111"/>
      <c r="M105" s="111"/>
      <c r="N105" s="111"/>
      <c r="O105" s="111"/>
      <c r="P105" s="112"/>
      <c r="Q105" s="112"/>
      <c r="R105" s="111"/>
      <c r="S105" s="113"/>
    </row>
    <row r="106" spans="1:19" ht="20.25" thickTop="1" thickBot="1" x14ac:dyDescent="0.45">
      <c r="A106" s="330" t="s">
        <v>2041</v>
      </c>
      <c r="B106" s="701">
        <v>29</v>
      </c>
      <c r="C106" s="701"/>
      <c r="D106" s="702"/>
      <c r="E106" s="770">
        <f>SUM(F76,E77:E93,F94:F105)</f>
        <v>236303000</v>
      </c>
      <c r="F106" s="771"/>
      <c r="G106" s="413"/>
      <c r="H106" s="337">
        <f>SUM(H76:H105)</f>
        <v>145</v>
      </c>
      <c r="I106" s="337">
        <f>SUM(I76:I105)</f>
        <v>24</v>
      </c>
      <c r="J106" s="414"/>
      <c r="K106" s="291"/>
      <c r="L106" s="111"/>
      <c r="M106" s="111"/>
      <c r="N106" s="111"/>
      <c r="O106" s="111"/>
      <c r="P106" s="112"/>
      <c r="Q106" s="112"/>
      <c r="R106" s="111"/>
      <c r="S106" s="113"/>
    </row>
    <row r="107" spans="1:19" ht="20.25" thickTop="1" x14ac:dyDescent="0.4">
      <c r="A107" s="114" t="s">
        <v>1934</v>
      </c>
      <c r="B107" s="9" t="s">
        <v>117</v>
      </c>
      <c r="C107" s="36">
        <v>44149</v>
      </c>
      <c r="D107" s="7" t="s">
        <v>248</v>
      </c>
      <c r="E107" s="10">
        <v>3116000</v>
      </c>
      <c r="F107" s="10">
        <v>2700000</v>
      </c>
      <c r="G107" s="28" t="s">
        <v>218</v>
      </c>
      <c r="H107" s="137"/>
      <c r="I107" s="146"/>
      <c r="J107" s="115" t="s">
        <v>482</v>
      </c>
      <c r="K107" s="218" t="s">
        <v>196</v>
      </c>
      <c r="L107" s="3"/>
      <c r="M107" s="6"/>
      <c r="N107" s="3"/>
      <c r="O107" s="3"/>
      <c r="P107" s="3"/>
      <c r="Q107" s="3"/>
      <c r="R107" s="3"/>
      <c r="S107" s="100"/>
    </row>
    <row r="108" spans="1:19" x14ac:dyDescent="0.4">
      <c r="A108" s="99" t="s">
        <v>1934</v>
      </c>
      <c r="B108" s="2" t="s">
        <v>117</v>
      </c>
      <c r="C108" s="35">
        <v>44148</v>
      </c>
      <c r="D108" s="3" t="s">
        <v>249</v>
      </c>
      <c r="E108" s="4">
        <v>6217000</v>
      </c>
      <c r="F108" s="4">
        <v>4200000</v>
      </c>
      <c r="G108" s="37" t="s">
        <v>390</v>
      </c>
      <c r="H108" s="135"/>
      <c r="I108" s="139"/>
      <c r="J108" s="100" t="s">
        <v>152</v>
      </c>
      <c r="K108" s="218" t="s">
        <v>196</v>
      </c>
      <c r="L108" s="3"/>
      <c r="M108" s="6"/>
      <c r="N108" s="3"/>
      <c r="O108" s="3"/>
      <c r="P108" s="3"/>
      <c r="Q108" s="3"/>
      <c r="R108" s="3"/>
      <c r="S108" s="100"/>
    </row>
    <row r="109" spans="1:19" x14ac:dyDescent="0.4">
      <c r="A109" s="99" t="s">
        <v>1934</v>
      </c>
      <c r="B109" s="2" t="s">
        <v>117</v>
      </c>
      <c r="C109" s="35">
        <v>44106</v>
      </c>
      <c r="D109" s="3" t="s">
        <v>251</v>
      </c>
      <c r="E109" s="4">
        <v>4538000</v>
      </c>
      <c r="F109" s="4">
        <v>3600000</v>
      </c>
      <c r="G109" s="27" t="s">
        <v>855</v>
      </c>
      <c r="H109" s="122"/>
      <c r="I109" s="145"/>
      <c r="J109" s="100" t="s">
        <v>152</v>
      </c>
      <c r="K109" s="218" t="s">
        <v>196</v>
      </c>
      <c r="L109" s="3"/>
      <c r="M109" s="6"/>
      <c r="N109" s="3"/>
      <c r="O109" s="3"/>
      <c r="P109" s="3"/>
      <c r="Q109" s="3"/>
      <c r="R109" s="3"/>
      <c r="S109" s="100"/>
    </row>
    <row r="110" spans="1:19" x14ac:dyDescent="0.4">
      <c r="A110" s="99" t="s">
        <v>1934</v>
      </c>
      <c r="B110" s="2" t="s">
        <v>117</v>
      </c>
      <c r="C110" s="35">
        <v>44100</v>
      </c>
      <c r="D110" s="3" t="s">
        <v>252</v>
      </c>
      <c r="E110" s="4">
        <v>4548000</v>
      </c>
      <c r="F110" s="4">
        <v>2900000</v>
      </c>
      <c r="G110" s="29" t="s">
        <v>218</v>
      </c>
      <c r="H110" s="143"/>
      <c r="I110" s="139"/>
      <c r="J110" s="100" t="s">
        <v>152</v>
      </c>
      <c r="K110" s="218" t="s">
        <v>196</v>
      </c>
      <c r="L110" s="40"/>
      <c r="M110" s="40"/>
      <c r="N110" s="3"/>
      <c r="O110" s="3"/>
      <c r="P110" s="40"/>
      <c r="Q110" s="40"/>
      <c r="R110" s="3"/>
      <c r="S110" s="101"/>
    </row>
    <row r="111" spans="1:19" x14ac:dyDescent="0.4">
      <c r="A111" s="99" t="s">
        <v>1934</v>
      </c>
      <c r="B111" s="2" t="s">
        <v>117</v>
      </c>
      <c r="C111" s="35">
        <v>44093</v>
      </c>
      <c r="D111" s="6" t="s">
        <v>253</v>
      </c>
      <c r="E111" s="4">
        <v>4484000</v>
      </c>
      <c r="F111" s="4">
        <v>2780000</v>
      </c>
      <c r="G111" s="29" t="s">
        <v>218</v>
      </c>
      <c r="H111" s="143"/>
      <c r="I111" s="145"/>
      <c r="J111" s="100" t="s">
        <v>152</v>
      </c>
      <c r="K111" s="218" t="s">
        <v>196</v>
      </c>
      <c r="L111" s="3"/>
      <c r="M111" s="6"/>
      <c r="N111" s="3"/>
      <c r="O111" s="3"/>
      <c r="P111" s="6"/>
      <c r="Q111" s="6"/>
      <c r="R111" s="3"/>
      <c r="S111" s="108"/>
    </row>
    <row r="112" spans="1:19" x14ac:dyDescent="0.4">
      <c r="A112" s="99" t="s">
        <v>254</v>
      </c>
      <c r="B112" s="2" t="s">
        <v>117</v>
      </c>
      <c r="C112" s="35">
        <v>44083</v>
      </c>
      <c r="D112" s="3" t="s">
        <v>255</v>
      </c>
      <c r="E112" s="4">
        <v>13975500</v>
      </c>
      <c r="F112" s="14">
        <v>10183900</v>
      </c>
      <c r="G112" s="27" t="s">
        <v>130</v>
      </c>
      <c r="H112" s="122">
        <v>48.4</v>
      </c>
      <c r="I112" s="139">
        <v>24</v>
      </c>
      <c r="J112" s="100" t="s">
        <v>152</v>
      </c>
      <c r="K112" s="221" t="s">
        <v>256</v>
      </c>
      <c r="L112" s="45" t="s">
        <v>257</v>
      </c>
      <c r="M112" s="47"/>
      <c r="N112" s="45"/>
      <c r="O112" s="45"/>
      <c r="P112" s="47"/>
      <c r="Q112" s="47"/>
      <c r="R112" s="47"/>
      <c r="S112" s="110"/>
    </row>
    <row r="113" spans="1:19" ht="56.25" x14ac:dyDescent="0.4">
      <c r="A113" s="99" t="s">
        <v>254</v>
      </c>
      <c r="B113" s="2" t="s">
        <v>117</v>
      </c>
      <c r="C113" s="35">
        <v>44079</v>
      </c>
      <c r="D113" s="3" t="s">
        <v>258</v>
      </c>
      <c r="E113" s="4">
        <v>12041700</v>
      </c>
      <c r="F113" s="4">
        <v>8771500</v>
      </c>
      <c r="G113" s="27" t="s">
        <v>130</v>
      </c>
      <c r="H113" s="122">
        <v>33</v>
      </c>
      <c r="I113" s="139">
        <v>16</v>
      </c>
      <c r="J113" s="100" t="s">
        <v>152</v>
      </c>
      <c r="K113" s="218" t="s">
        <v>256</v>
      </c>
      <c r="L113" s="40" t="s">
        <v>257</v>
      </c>
      <c r="M113" s="40"/>
      <c r="N113" s="3"/>
      <c r="O113" s="3"/>
      <c r="P113" s="40"/>
      <c r="Q113" s="40"/>
      <c r="R113" s="3"/>
      <c r="S113" s="101"/>
    </row>
    <row r="114" spans="1:19" ht="75" x14ac:dyDescent="0.4">
      <c r="A114" s="99" t="s">
        <v>142</v>
      </c>
      <c r="B114" s="2" t="s">
        <v>117</v>
      </c>
      <c r="C114" s="35">
        <v>44062</v>
      </c>
      <c r="D114" s="3" t="s">
        <v>259</v>
      </c>
      <c r="E114" s="4"/>
      <c r="F114" s="4"/>
      <c r="G114" s="29"/>
      <c r="H114" s="143">
        <v>57.6</v>
      </c>
      <c r="I114" s="139">
        <v>13</v>
      </c>
      <c r="J114" s="100" t="s">
        <v>171</v>
      </c>
      <c r="K114" s="218" t="s">
        <v>260</v>
      </c>
      <c r="L114" s="6" t="s">
        <v>261</v>
      </c>
      <c r="M114" s="40"/>
      <c r="N114" s="3"/>
      <c r="O114" s="3"/>
      <c r="P114" s="40"/>
      <c r="Q114" s="40"/>
      <c r="R114" s="3"/>
      <c r="S114" s="101"/>
    </row>
    <row r="115" spans="1:19" ht="75" x14ac:dyDescent="0.4">
      <c r="A115" s="99" t="s">
        <v>721</v>
      </c>
      <c r="B115" s="2" t="s">
        <v>117</v>
      </c>
      <c r="C115" s="35">
        <v>44030</v>
      </c>
      <c r="D115" s="3" t="s">
        <v>284</v>
      </c>
      <c r="E115" s="4"/>
      <c r="F115" s="4">
        <v>16000000</v>
      </c>
      <c r="G115" s="29" t="s">
        <v>386</v>
      </c>
      <c r="H115" s="143">
        <v>86.2</v>
      </c>
      <c r="I115" s="139"/>
      <c r="J115" s="100" t="s">
        <v>171</v>
      </c>
      <c r="K115" s="218" t="s">
        <v>285</v>
      </c>
      <c r="L115" s="6" t="s">
        <v>286</v>
      </c>
      <c r="M115" s="40"/>
      <c r="N115" s="3"/>
      <c r="O115" s="3"/>
      <c r="P115" s="40"/>
      <c r="Q115" s="40"/>
      <c r="R115" s="3"/>
      <c r="S115" s="101"/>
    </row>
    <row r="116" spans="1:19" ht="56.25" x14ac:dyDescent="0.4">
      <c r="A116" s="99" t="s">
        <v>1984</v>
      </c>
      <c r="B116" s="2" t="s">
        <v>117</v>
      </c>
      <c r="C116" s="35">
        <v>44120</v>
      </c>
      <c r="D116" s="3" t="s">
        <v>269</v>
      </c>
      <c r="E116" s="4"/>
      <c r="F116" s="4">
        <v>8338000</v>
      </c>
      <c r="G116" s="27" t="s">
        <v>291</v>
      </c>
      <c r="H116" s="122">
        <v>85</v>
      </c>
      <c r="I116" s="139">
        <v>5</v>
      </c>
      <c r="J116" s="100" t="s">
        <v>292</v>
      </c>
      <c r="K116" s="218" t="s">
        <v>270</v>
      </c>
      <c r="L116" s="6" t="s">
        <v>268</v>
      </c>
      <c r="M116" s="40"/>
      <c r="N116" s="3"/>
      <c r="O116" s="3"/>
      <c r="P116" s="40"/>
      <c r="Q116" s="40"/>
      <c r="R116" s="3"/>
      <c r="S116" s="101"/>
    </row>
    <row r="117" spans="1:19" ht="56.25" x14ac:dyDescent="0.4">
      <c r="A117" s="99" t="s">
        <v>2099</v>
      </c>
      <c r="B117" s="2" t="s">
        <v>117</v>
      </c>
      <c r="C117" s="35" t="s">
        <v>287</v>
      </c>
      <c r="D117" s="3" t="s">
        <v>288</v>
      </c>
      <c r="E117" s="4">
        <v>4479000</v>
      </c>
      <c r="F117" s="4">
        <v>3800000</v>
      </c>
      <c r="G117" s="30" t="s">
        <v>289</v>
      </c>
      <c r="H117" s="142"/>
      <c r="I117" s="139"/>
      <c r="J117" s="100" t="s">
        <v>152</v>
      </c>
      <c r="K117" s="218"/>
      <c r="L117" s="6" t="s">
        <v>290</v>
      </c>
      <c r="M117" s="40"/>
      <c r="N117" s="3"/>
      <c r="O117" s="3"/>
      <c r="P117" s="40"/>
      <c r="Q117" s="40"/>
      <c r="R117" s="3"/>
      <c r="S117" s="101"/>
    </row>
    <row r="118" spans="1:19" x14ac:dyDescent="0.4">
      <c r="A118" s="99" t="s">
        <v>2098</v>
      </c>
      <c r="B118" s="2" t="s">
        <v>117</v>
      </c>
      <c r="C118" s="35" t="s">
        <v>271</v>
      </c>
      <c r="D118" s="3" t="s">
        <v>272</v>
      </c>
      <c r="E118" s="4"/>
      <c r="F118" s="4">
        <v>8500000</v>
      </c>
      <c r="G118" s="30" t="s">
        <v>390</v>
      </c>
      <c r="H118" s="142">
        <v>52</v>
      </c>
      <c r="I118" s="139">
        <v>52</v>
      </c>
      <c r="J118" s="100" t="s">
        <v>152</v>
      </c>
      <c r="K118" s="218" t="s">
        <v>273</v>
      </c>
      <c r="L118" s="40"/>
      <c r="M118" s="40"/>
      <c r="N118" s="3"/>
      <c r="O118" s="3"/>
      <c r="P118" s="40"/>
      <c r="Q118" s="40"/>
      <c r="R118" s="3"/>
      <c r="S118" s="101"/>
    </row>
    <row r="119" spans="1:19" x14ac:dyDescent="0.4">
      <c r="A119" s="99" t="s">
        <v>2097</v>
      </c>
      <c r="B119" s="2" t="s">
        <v>117</v>
      </c>
      <c r="C119" s="35">
        <v>44129</v>
      </c>
      <c r="D119" s="3" t="s">
        <v>259</v>
      </c>
      <c r="E119" s="4">
        <v>1610000</v>
      </c>
      <c r="F119" s="4">
        <v>1280000</v>
      </c>
      <c r="G119" s="29" t="s">
        <v>139</v>
      </c>
      <c r="H119" s="143">
        <v>1.5</v>
      </c>
      <c r="I119" s="139"/>
      <c r="J119" s="100" t="s">
        <v>152</v>
      </c>
      <c r="K119" s="218" t="s">
        <v>274</v>
      </c>
      <c r="L119" s="46"/>
      <c r="M119" s="40"/>
      <c r="N119" s="3"/>
      <c r="O119" s="3"/>
      <c r="P119" s="48"/>
      <c r="Q119" s="40"/>
      <c r="R119" s="3"/>
      <c r="S119" s="101"/>
    </row>
    <row r="120" spans="1:19" x14ac:dyDescent="0.4">
      <c r="A120" s="99" t="s">
        <v>1894</v>
      </c>
      <c r="B120" s="2" t="s">
        <v>117</v>
      </c>
      <c r="C120" s="35">
        <v>43679</v>
      </c>
      <c r="D120" s="6" t="s">
        <v>1916</v>
      </c>
      <c r="E120" s="4">
        <v>5450000</v>
      </c>
      <c r="F120" s="4">
        <v>4366000</v>
      </c>
      <c r="G120" s="27" t="s">
        <v>521</v>
      </c>
      <c r="H120" s="122">
        <v>22.4</v>
      </c>
      <c r="I120" s="145"/>
      <c r="J120" s="100" t="s">
        <v>489</v>
      </c>
      <c r="K120" s="218"/>
      <c r="L120" s="3"/>
      <c r="M120" s="6"/>
      <c r="N120" s="3"/>
      <c r="O120" s="3"/>
      <c r="P120" s="3"/>
      <c r="Q120" s="3"/>
      <c r="R120" s="3"/>
      <c r="S120" s="100"/>
    </row>
    <row r="121" spans="1:19" x14ac:dyDescent="0.4">
      <c r="A121" s="99" t="s">
        <v>1894</v>
      </c>
      <c r="B121" s="182" t="s">
        <v>117</v>
      </c>
      <c r="C121" s="35">
        <v>43686</v>
      </c>
      <c r="D121" s="6" t="s">
        <v>1917</v>
      </c>
      <c r="E121" s="4">
        <v>6460000</v>
      </c>
      <c r="F121" s="4">
        <v>5179000</v>
      </c>
      <c r="G121" s="27" t="s">
        <v>556</v>
      </c>
      <c r="H121" s="122">
        <v>28.4</v>
      </c>
      <c r="I121" s="145"/>
      <c r="J121" s="100" t="s">
        <v>489</v>
      </c>
      <c r="K121" s="218"/>
      <c r="L121" s="3"/>
      <c r="M121" s="6"/>
      <c r="N121" s="3"/>
      <c r="O121" s="3"/>
      <c r="P121" s="3"/>
      <c r="Q121" s="3"/>
      <c r="R121" s="3"/>
      <c r="S121" s="100"/>
    </row>
    <row r="122" spans="1:19" ht="93.75" x14ac:dyDescent="0.4">
      <c r="A122" s="99" t="s">
        <v>149</v>
      </c>
      <c r="B122" s="2" t="s">
        <v>1016</v>
      </c>
      <c r="C122" s="35">
        <v>43530</v>
      </c>
      <c r="D122" s="3" t="s">
        <v>242</v>
      </c>
      <c r="E122" s="4">
        <v>13705000</v>
      </c>
      <c r="F122" s="4">
        <v>10990000</v>
      </c>
      <c r="G122" s="29" t="s">
        <v>239</v>
      </c>
      <c r="H122" s="143"/>
      <c r="I122" s="139"/>
      <c r="J122" s="100" t="s">
        <v>152</v>
      </c>
      <c r="K122" s="218" t="s">
        <v>153</v>
      </c>
      <c r="L122" s="40" t="s">
        <v>154</v>
      </c>
      <c r="M122" s="40"/>
      <c r="N122" s="3"/>
      <c r="O122" s="3"/>
      <c r="P122" s="40"/>
      <c r="Q122" s="40"/>
      <c r="R122" s="3"/>
      <c r="S122" s="101"/>
    </row>
    <row r="123" spans="1:19" ht="93.75" x14ac:dyDescent="0.4">
      <c r="A123" s="99" t="s">
        <v>149</v>
      </c>
      <c r="B123" s="182" t="s">
        <v>1016</v>
      </c>
      <c r="C123" s="35">
        <v>43530</v>
      </c>
      <c r="D123" s="3" t="s">
        <v>243</v>
      </c>
      <c r="E123" s="4">
        <v>16561000</v>
      </c>
      <c r="F123" s="4">
        <v>14900000</v>
      </c>
      <c r="G123" s="29" t="s">
        <v>244</v>
      </c>
      <c r="H123" s="143"/>
      <c r="I123" s="139"/>
      <c r="J123" s="100" t="s">
        <v>152</v>
      </c>
      <c r="K123" s="218" t="s">
        <v>153</v>
      </c>
      <c r="L123" s="40" t="s">
        <v>154</v>
      </c>
      <c r="M123" s="40"/>
      <c r="N123" s="3"/>
      <c r="O123" s="3"/>
      <c r="P123" s="40"/>
      <c r="Q123" s="40"/>
      <c r="R123" s="3"/>
      <c r="S123" s="101"/>
    </row>
    <row r="124" spans="1:19" ht="93.75" x14ac:dyDescent="0.4">
      <c r="A124" s="99" t="s">
        <v>149</v>
      </c>
      <c r="B124" s="2" t="s">
        <v>1016</v>
      </c>
      <c r="C124" s="35">
        <v>43532</v>
      </c>
      <c r="D124" s="6" t="s">
        <v>245</v>
      </c>
      <c r="E124" s="4">
        <v>19405000</v>
      </c>
      <c r="F124" s="4">
        <v>18040000</v>
      </c>
      <c r="G124" s="29" t="s">
        <v>239</v>
      </c>
      <c r="H124" s="143">
        <v>221</v>
      </c>
      <c r="I124" s="139"/>
      <c r="J124" s="100" t="s">
        <v>152</v>
      </c>
      <c r="K124" s="218" t="s">
        <v>246</v>
      </c>
      <c r="L124" s="6" t="s">
        <v>154</v>
      </c>
      <c r="M124" s="6"/>
      <c r="N124" s="3"/>
      <c r="O124" s="3"/>
      <c r="P124" s="6"/>
      <c r="Q124" s="6"/>
      <c r="R124" s="3"/>
      <c r="S124" s="108"/>
    </row>
    <row r="125" spans="1:19" ht="93.75" x14ac:dyDescent="0.4">
      <c r="A125" s="99" t="s">
        <v>149</v>
      </c>
      <c r="B125" s="182" t="s">
        <v>1016</v>
      </c>
      <c r="C125" s="35">
        <v>43532</v>
      </c>
      <c r="D125" s="6" t="s">
        <v>247</v>
      </c>
      <c r="E125" s="4">
        <v>25298000</v>
      </c>
      <c r="F125" s="4">
        <v>22750000</v>
      </c>
      <c r="G125" s="29" t="s">
        <v>244</v>
      </c>
      <c r="H125" s="143">
        <v>342</v>
      </c>
      <c r="I125" s="139"/>
      <c r="J125" s="100" t="s">
        <v>152</v>
      </c>
      <c r="K125" s="218" t="s">
        <v>246</v>
      </c>
      <c r="L125" s="6" t="s">
        <v>154</v>
      </c>
      <c r="M125" s="6"/>
      <c r="N125" s="3"/>
      <c r="O125" s="3"/>
      <c r="P125" s="6"/>
      <c r="Q125" s="6"/>
      <c r="R125" s="3"/>
      <c r="S125" s="108"/>
    </row>
    <row r="126" spans="1:19" ht="93.75" x14ac:dyDescent="0.4">
      <c r="A126" s="99" t="s">
        <v>856</v>
      </c>
      <c r="B126" s="2" t="s">
        <v>1016</v>
      </c>
      <c r="C126" s="35">
        <v>43524</v>
      </c>
      <c r="D126" s="6" t="s">
        <v>262</v>
      </c>
      <c r="E126" s="4"/>
      <c r="F126" s="4">
        <v>1982400</v>
      </c>
      <c r="G126" s="29" t="s">
        <v>263</v>
      </c>
      <c r="H126" s="143">
        <v>34</v>
      </c>
      <c r="I126" s="139"/>
      <c r="J126" s="100" t="s">
        <v>49</v>
      </c>
      <c r="K126" s="218" t="s">
        <v>264</v>
      </c>
      <c r="L126" s="6" t="s">
        <v>265</v>
      </c>
      <c r="M126" s="6"/>
      <c r="N126" s="3"/>
      <c r="O126" s="3"/>
      <c r="P126" s="6"/>
      <c r="Q126" s="6"/>
      <c r="R126" s="3"/>
      <c r="S126" s="108" t="s">
        <v>148</v>
      </c>
    </row>
    <row r="127" spans="1:19" ht="57" thickBot="1" x14ac:dyDescent="0.45">
      <c r="A127" s="185" t="s">
        <v>857</v>
      </c>
      <c r="B127" s="289" t="s">
        <v>1016</v>
      </c>
      <c r="C127" s="187"/>
      <c r="D127" s="253" t="s">
        <v>266</v>
      </c>
      <c r="E127" s="189"/>
      <c r="F127" s="189">
        <v>1944000</v>
      </c>
      <c r="G127" s="254" t="s">
        <v>239</v>
      </c>
      <c r="H127" s="255"/>
      <c r="I127" s="258"/>
      <c r="J127" s="276" t="s">
        <v>267</v>
      </c>
      <c r="K127" s="218"/>
      <c r="L127" s="40" t="s">
        <v>268</v>
      </c>
      <c r="M127" s="40"/>
      <c r="N127" s="3"/>
      <c r="O127" s="3"/>
      <c r="P127" s="40"/>
      <c r="Q127" s="40"/>
      <c r="R127" s="3"/>
      <c r="S127" s="101"/>
    </row>
    <row r="128" spans="1:19" ht="20.25" thickTop="1" thickBot="1" x14ac:dyDescent="0.45">
      <c r="A128" s="330" t="s">
        <v>2041</v>
      </c>
      <c r="B128" s="701">
        <v>21</v>
      </c>
      <c r="C128" s="701"/>
      <c r="D128" s="702"/>
      <c r="E128" s="727">
        <f>SUM(F107:F127)</f>
        <v>153204800</v>
      </c>
      <c r="F128" s="728"/>
      <c r="G128" s="387"/>
      <c r="H128" s="333">
        <f>SUM(H107:H127)</f>
        <v>1011.5</v>
      </c>
      <c r="I128" s="333">
        <f>SUM(I107:I127)</f>
        <v>110</v>
      </c>
      <c r="J128" s="397"/>
      <c r="K128" s="218"/>
      <c r="L128" s="40"/>
      <c r="M128" s="40"/>
      <c r="N128" s="3"/>
      <c r="O128" s="3"/>
      <c r="P128" s="40"/>
      <c r="Q128" s="40"/>
      <c r="R128" s="3"/>
      <c r="S128" s="101"/>
    </row>
    <row r="129" spans="1:19" thickTop="1" x14ac:dyDescent="0.4">
      <c r="A129" s="114" t="s">
        <v>721</v>
      </c>
      <c r="B129" s="284" t="s">
        <v>102</v>
      </c>
      <c r="C129" s="285">
        <v>44059</v>
      </c>
      <c r="D129" s="286" t="s">
        <v>451</v>
      </c>
      <c r="E129" s="287"/>
      <c r="F129" s="287">
        <v>14000000</v>
      </c>
      <c r="G129" s="286" t="s">
        <v>386</v>
      </c>
      <c r="H129" s="288"/>
      <c r="I129" s="288"/>
      <c r="J129" s="294" t="s">
        <v>171</v>
      </c>
      <c r="K129" s="291" t="s">
        <v>452</v>
      </c>
      <c r="L129" s="111"/>
      <c r="M129" s="111"/>
      <c r="N129" s="111"/>
      <c r="O129" s="111"/>
      <c r="P129" s="112"/>
      <c r="Q129" s="112"/>
      <c r="R129" s="111"/>
      <c r="S129" s="113"/>
    </row>
    <row r="130" spans="1:19" x14ac:dyDescent="0.4">
      <c r="A130" s="99" t="s">
        <v>185</v>
      </c>
      <c r="B130" s="2" t="s">
        <v>89</v>
      </c>
      <c r="C130" s="35">
        <v>43216</v>
      </c>
      <c r="D130" s="3" t="s">
        <v>186</v>
      </c>
      <c r="E130" s="4"/>
      <c r="F130" s="4"/>
      <c r="G130" s="27"/>
      <c r="H130" s="122">
        <v>145.19999999999999</v>
      </c>
      <c r="I130" s="139">
        <v>50</v>
      </c>
      <c r="J130" s="100" t="s">
        <v>187</v>
      </c>
      <c r="K130" s="218"/>
      <c r="L130" s="40"/>
      <c r="M130" s="40"/>
      <c r="N130" s="3"/>
      <c r="O130" s="3" t="s">
        <v>188</v>
      </c>
      <c r="P130" s="40"/>
      <c r="Q130" s="40" t="s">
        <v>189</v>
      </c>
      <c r="R130" s="3"/>
      <c r="S130" s="101"/>
    </row>
    <row r="131" spans="1:19" x14ac:dyDescent="0.4">
      <c r="A131" s="99" t="s">
        <v>185</v>
      </c>
      <c r="B131" s="2" t="s">
        <v>89</v>
      </c>
      <c r="C131" s="35">
        <v>43213</v>
      </c>
      <c r="D131" s="3" t="s">
        <v>190</v>
      </c>
      <c r="E131" s="4"/>
      <c r="F131" s="15"/>
      <c r="G131" s="27"/>
      <c r="H131" s="122">
        <v>354.13</v>
      </c>
      <c r="I131" s="139">
        <v>53</v>
      </c>
      <c r="J131" s="100" t="s">
        <v>191</v>
      </c>
      <c r="K131" s="222"/>
      <c r="L131" s="3"/>
      <c r="M131" s="6"/>
      <c r="N131" s="3"/>
      <c r="O131" s="3" t="s">
        <v>188</v>
      </c>
      <c r="P131" s="6"/>
      <c r="Q131" s="6" t="s">
        <v>189</v>
      </c>
      <c r="R131" s="6" t="s">
        <v>192</v>
      </c>
      <c r="S131" s="108"/>
    </row>
    <row r="132" spans="1:19" ht="93.75" x14ac:dyDescent="0.4">
      <c r="A132" s="99" t="s">
        <v>163</v>
      </c>
      <c r="B132" s="2" t="s">
        <v>102</v>
      </c>
      <c r="C132" s="35">
        <v>43504</v>
      </c>
      <c r="D132" s="3" t="s">
        <v>477</v>
      </c>
      <c r="E132" s="4">
        <v>4498000</v>
      </c>
      <c r="F132" s="15">
        <v>4375000</v>
      </c>
      <c r="G132" s="27" t="s">
        <v>193</v>
      </c>
      <c r="H132" s="122"/>
      <c r="I132" s="139"/>
      <c r="J132" s="100" t="s">
        <v>152</v>
      </c>
      <c r="K132" s="218" t="s">
        <v>166</v>
      </c>
      <c r="L132" s="6" t="s">
        <v>194</v>
      </c>
      <c r="M132" s="6"/>
      <c r="N132" s="3"/>
      <c r="O132" s="3"/>
      <c r="P132" s="6"/>
      <c r="Q132" s="6"/>
      <c r="R132" s="6"/>
      <c r="S132" s="108"/>
    </row>
    <row r="133" spans="1:19" x14ac:dyDescent="0.4">
      <c r="A133" s="99" t="s">
        <v>163</v>
      </c>
      <c r="B133" s="2" t="s">
        <v>89</v>
      </c>
      <c r="C133" s="35">
        <v>43412</v>
      </c>
      <c r="D133" s="3" t="s">
        <v>195</v>
      </c>
      <c r="E133" s="4">
        <v>6740000</v>
      </c>
      <c r="F133" s="4">
        <v>2489000</v>
      </c>
      <c r="G133" s="27" t="s">
        <v>390</v>
      </c>
      <c r="H133" s="122"/>
      <c r="I133" s="139"/>
      <c r="J133" s="100" t="s">
        <v>49</v>
      </c>
      <c r="K133" s="218" t="s">
        <v>196</v>
      </c>
      <c r="L133" s="3" t="s">
        <v>197</v>
      </c>
      <c r="M133" s="6"/>
      <c r="N133" s="3"/>
      <c r="O133" s="3"/>
      <c r="P133" s="6"/>
      <c r="Q133" s="6"/>
      <c r="R133" s="6"/>
      <c r="S133" s="108"/>
    </row>
    <row r="134" spans="1:19" ht="56.25" x14ac:dyDescent="0.4">
      <c r="A134" s="99" t="s">
        <v>198</v>
      </c>
      <c r="B134" s="2" t="s">
        <v>89</v>
      </c>
      <c r="C134" s="35">
        <v>43342</v>
      </c>
      <c r="D134" s="3" t="s">
        <v>199</v>
      </c>
      <c r="E134" s="4">
        <v>11830320</v>
      </c>
      <c r="F134" s="4">
        <v>10500000</v>
      </c>
      <c r="G134" s="27" t="s">
        <v>200</v>
      </c>
      <c r="H134" s="122">
        <v>43</v>
      </c>
      <c r="I134" s="139">
        <v>22</v>
      </c>
      <c r="J134" s="100" t="s">
        <v>49</v>
      </c>
      <c r="K134" s="221" t="s">
        <v>201</v>
      </c>
      <c r="L134" s="45" t="s">
        <v>202</v>
      </c>
      <c r="M134" s="47"/>
      <c r="N134" s="45"/>
      <c r="O134" s="45"/>
      <c r="P134" s="47"/>
      <c r="Q134" s="47" t="s">
        <v>203</v>
      </c>
      <c r="R134" s="47"/>
      <c r="S134" s="110" t="s">
        <v>204</v>
      </c>
    </row>
    <row r="135" spans="1:19" ht="131.25" x14ac:dyDescent="0.4">
      <c r="A135" s="99" t="s">
        <v>198</v>
      </c>
      <c r="B135" s="2" t="s">
        <v>89</v>
      </c>
      <c r="C135" s="35">
        <v>43364</v>
      </c>
      <c r="D135" s="3" t="s">
        <v>0</v>
      </c>
      <c r="E135" s="4">
        <v>19779000</v>
      </c>
      <c r="F135" s="4">
        <v>16000000</v>
      </c>
      <c r="G135" s="27" t="s">
        <v>205</v>
      </c>
      <c r="H135" s="122">
        <v>150</v>
      </c>
      <c r="I135" s="139">
        <v>70</v>
      </c>
      <c r="J135" s="100" t="s">
        <v>206</v>
      </c>
      <c r="K135" s="221" t="s">
        <v>207</v>
      </c>
      <c r="L135" s="45" t="s">
        <v>208</v>
      </c>
      <c r="M135" s="47" t="s">
        <v>209</v>
      </c>
      <c r="N135" s="45"/>
      <c r="O135" s="45"/>
      <c r="P135" s="47" t="s">
        <v>210</v>
      </c>
      <c r="Q135" s="47" t="s">
        <v>211</v>
      </c>
      <c r="R135" s="47"/>
      <c r="S135" s="110" t="s">
        <v>204</v>
      </c>
    </row>
    <row r="136" spans="1:19" x14ac:dyDescent="0.4">
      <c r="A136" s="99" t="s">
        <v>1934</v>
      </c>
      <c r="B136" s="2" t="s">
        <v>89</v>
      </c>
      <c r="C136" s="35"/>
      <c r="D136" s="3" t="s">
        <v>0</v>
      </c>
      <c r="E136" s="4"/>
      <c r="F136" s="4">
        <v>2538000</v>
      </c>
      <c r="G136" s="27" t="s">
        <v>212</v>
      </c>
      <c r="H136" s="122"/>
      <c r="I136" s="139"/>
      <c r="J136" s="100" t="s">
        <v>26</v>
      </c>
      <c r="K136" s="218"/>
      <c r="L136" s="3" t="s">
        <v>213</v>
      </c>
      <c r="M136" s="6"/>
      <c r="N136" s="3"/>
      <c r="O136" s="3"/>
      <c r="P136" s="6"/>
      <c r="Q136" s="6"/>
      <c r="R136" s="3"/>
      <c r="S136" s="108"/>
    </row>
    <row r="137" spans="1:19" x14ac:dyDescent="0.4">
      <c r="A137" s="99" t="s">
        <v>1934</v>
      </c>
      <c r="B137" s="2" t="s">
        <v>89</v>
      </c>
      <c r="C137" s="35">
        <v>43348</v>
      </c>
      <c r="D137" s="3" t="s">
        <v>0</v>
      </c>
      <c r="E137" s="4">
        <v>8301000</v>
      </c>
      <c r="F137" s="4">
        <v>5300000</v>
      </c>
      <c r="G137" s="27" t="s">
        <v>212</v>
      </c>
      <c r="H137" s="122"/>
      <c r="I137" s="139"/>
      <c r="J137" s="100" t="s">
        <v>49</v>
      </c>
      <c r="K137" s="218" t="s">
        <v>196</v>
      </c>
      <c r="L137" s="3" t="s">
        <v>214</v>
      </c>
      <c r="M137" s="6"/>
      <c r="N137" s="3"/>
      <c r="O137" s="3"/>
      <c r="P137" s="6"/>
      <c r="Q137" s="6"/>
      <c r="R137" s="3"/>
      <c r="S137" s="108" t="s">
        <v>204</v>
      </c>
    </row>
    <row r="138" spans="1:19" ht="93.75" x14ac:dyDescent="0.4">
      <c r="A138" s="99" t="s">
        <v>1934</v>
      </c>
      <c r="B138" s="2" t="s">
        <v>89</v>
      </c>
      <c r="C138" s="35">
        <v>43348</v>
      </c>
      <c r="D138" s="6" t="s">
        <v>215</v>
      </c>
      <c r="E138" s="4">
        <v>2014000</v>
      </c>
      <c r="F138" s="4">
        <v>1810000</v>
      </c>
      <c r="G138" s="27" t="s">
        <v>216</v>
      </c>
      <c r="H138" s="122"/>
      <c r="I138" s="139"/>
      <c r="J138" s="100" t="s">
        <v>49</v>
      </c>
      <c r="K138" s="218" t="s">
        <v>196</v>
      </c>
      <c r="L138" s="40" t="s">
        <v>214</v>
      </c>
      <c r="M138" s="40"/>
      <c r="N138" s="3"/>
      <c r="O138" s="3"/>
      <c r="P138" s="40"/>
      <c r="Q138" s="40"/>
      <c r="R138" s="3"/>
      <c r="S138" s="101"/>
    </row>
    <row r="139" spans="1:19" ht="93.75" x14ac:dyDescent="0.4">
      <c r="A139" s="99" t="s">
        <v>1934</v>
      </c>
      <c r="B139" s="2" t="s">
        <v>89</v>
      </c>
      <c r="C139" s="35">
        <v>43362</v>
      </c>
      <c r="D139" s="6" t="s">
        <v>217</v>
      </c>
      <c r="E139" s="4">
        <v>2636000</v>
      </c>
      <c r="F139" s="4">
        <v>1960000</v>
      </c>
      <c r="G139" s="27" t="s">
        <v>212</v>
      </c>
      <c r="H139" s="122"/>
      <c r="I139" s="139"/>
      <c r="J139" s="100" t="s">
        <v>49</v>
      </c>
      <c r="K139" s="218" t="s">
        <v>196</v>
      </c>
      <c r="L139" s="40" t="s">
        <v>214</v>
      </c>
      <c r="M139" s="40"/>
      <c r="N139" s="3"/>
      <c r="O139" s="3"/>
      <c r="P139" s="40"/>
      <c r="Q139" s="40"/>
      <c r="R139" s="3"/>
      <c r="S139" s="101" t="s">
        <v>204</v>
      </c>
    </row>
    <row r="140" spans="1:19" ht="93.75" x14ac:dyDescent="0.4">
      <c r="A140" s="99" t="s">
        <v>1934</v>
      </c>
      <c r="B140" s="2" t="s">
        <v>89</v>
      </c>
      <c r="C140" s="35">
        <v>43404</v>
      </c>
      <c r="D140" s="12" t="s">
        <v>217</v>
      </c>
      <c r="E140" s="4">
        <v>2435400</v>
      </c>
      <c r="F140" s="4">
        <v>2255000</v>
      </c>
      <c r="G140" s="27" t="s">
        <v>218</v>
      </c>
      <c r="H140" s="122"/>
      <c r="I140" s="139"/>
      <c r="J140" s="100" t="s">
        <v>49</v>
      </c>
      <c r="K140" s="218" t="s">
        <v>196</v>
      </c>
      <c r="L140" s="40" t="s">
        <v>214</v>
      </c>
      <c r="M140" s="40"/>
      <c r="N140" s="3"/>
      <c r="O140" s="3"/>
      <c r="P140" s="40"/>
      <c r="Q140" s="40"/>
      <c r="R140" s="3"/>
      <c r="S140" s="101"/>
    </row>
    <row r="141" spans="1:19" ht="93.75" x14ac:dyDescent="0.4">
      <c r="A141" s="99" t="s">
        <v>1934</v>
      </c>
      <c r="B141" s="2" t="s">
        <v>89</v>
      </c>
      <c r="C141" s="35">
        <v>43412</v>
      </c>
      <c r="D141" s="6" t="s">
        <v>0</v>
      </c>
      <c r="E141" s="4">
        <v>2688120</v>
      </c>
      <c r="F141" s="4">
        <v>2688120</v>
      </c>
      <c r="G141" s="27" t="s">
        <v>145</v>
      </c>
      <c r="H141" s="122"/>
      <c r="I141" s="139"/>
      <c r="J141" s="100" t="s">
        <v>49</v>
      </c>
      <c r="K141" s="218" t="s">
        <v>196</v>
      </c>
      <c r="L141" s="40" t="s">
        <v>214</v>
      </c>
      <c r="M141" s="40"/>
      <c r="N141" s="3"/>
      <c r="O141" s="3"/>
      <c r="P141" s="40"/>
      <c r="Q141" s="40"/>
      <c r="R141" s="3"/>
      <c r="S141" s="101"/>
    </row>
    <row r="142" spans="1:19" x14ac:dyDescent="0.4">
      <c r="A142" s="99" t="s">
        <v>1934</v>
      </c>
      <c r="B142" s="2" t="s">
        <v>89</v>
      </c>
      <c r="C142" s="35">
        <v>43425</v>
      </c>
      <c r="D142" s="3" t="s">
        <v>277</v>
      </c>
      <c r="E142" s="4">
        <v>5722920</v>
      </c>
      <c r="F142" s="14">
        <v>4050000</v>
      </c>
      <c r="G142" s="27" t="s">
        <v>219</v>
      </c>
      <c r="H142" s="122"/>
      <c r="I142" s="139"/>
      <c r="J142" s="100" t="s">
        <v>49</v>
      </c>
      <c r="K142" s="218" t="s">
        <v>196</v>
      </c>
      <c r="L142" s="3" t="s">
        <v>220</v>
      </c>
      <c r="M142" s="6"/>
      <c r="N142" s="3"/>
      <c r="O142" s="3"/>
      <c r="P142" s="6"/>
      <c r="Q142" s="6"/>
      <c r="R142" s="3"/>
      <c r="S142" s="108" t="s">
        <v>148</v>
      </c>
    </row>
    <row r="143" spans="1:19" x14ac:dyDescent="0.4">
      <c r="A143" s="99" t="s">
        <v>221</v>
      </c>
      <c r="B143" s="2" t="s">
        <v>89</v>
      </c>
      <c r="C143" s="35"/>
      <c r="D143" s="3" t="s">
        <v>222</v>
      </c>
      <c r="E143" s="4"/>
      <c r="F143" s="14"/>
      <c r="G143" s="27"/>
      <c r="H143" s="122"/>
      <c r="I143" s="139"/>
      <c r="J143" s="100" t="s">
        <v>49</v>
      </c>
      <c r="K143" s="218"/>
      <c r="L143" s="3" t="s">
        <v>223</v>
      </c>
      <c r="M143" s="6"/>
      <c r="N143" s="3" t="s">
        <v>224</v>
      </c>
      <c r="O143" s="3"/>
      <c r="P143" s="6"/>
      <c r="Q143" s="6"/>
      <c r="R143" s="3"/>
      <c r="S143" s="108"/>
    </row>
    <row r="144" spans="1:19" x14ac:dyDescent="0.4">
      <c r="A144" s="99" t="s">
        <v>221</v>
      </c>
      <c r="B144" s="2" t="s">
        <v>89</v>
      </c>
      <c r="C144" s="35"/>
      <c r="D144" s="3" t="s">
        <v>225</v>
      </c>
      <c r="E144" s="4"/>
      <c r="F144" s="14"/>
      <c r="G144" s="27" t="s">
        <v>226</v>
      </c>
      <c r="H144" s="122"/>
      <c r="I144" s="139"/>
      <c r="J144" s="100" t="s">
        <v>227</v>
      </c>
      <c r="K144" s="218"/>
      <c r="L144" s="3" t="s">
        <v>228</v>
      </c>
      <c r="M144" s="6"/>
      <c r="N144" s="3"/>
      <c r="O144" s="3" t="s">
        <v>229</v>
      </c>
      <c r="P144" s="6"/>
      <c r="Q144" s="6"/>
      <c r="R144" s="6"/>
      <c r="S144" s="108"/>
    </row>
    <row r="145" spans="1:19" x14ac:dyDescent="0.4">
      <c r="A145" s="99" t="s">
        <v>858</v>
      </c>
      <c r="B145" s="2" t="s">
        <v>89</v>
      </c>
      <c r="C145" s="35">
        <v>43378</v>
      </c>
      <c r="D145" s="3" t="s">
        <v>0</v>
      </c>
      <c r="E145" s="4">
        <v>9240000</v>
      </c>
      <c r="F145" s="15">
        <v>9200000</v>
      </c>
      <c r="G145" s="27" t="s">
        <v>205</v>
      </c>
      <c r="H145" s="122">
        <v>36.1</v>
      </c>
      <c r="I145" s="139"/>
      <c r="J145" s="100" t="s">
        <v>26</v>
      </c>
      <c r="K145" s="218" t="s">
        <v>228</v>
      </c>
      <c r="L145" s="3" t="s">
        <v>230</v>
      </c>
      <c r="M145" s="6"/>
      <c r="N145" s="3"/>
      <c r="O145" s="3"/>
      <c r="P145" s="6"/>
      <c r="Q145" s="6"/>
      <c r="R145" s="6"/>
      <c r="S145" s="108" t="s">
        <v>204</v>
      </c>
    </row>
    <row r="146" spans="1:19" ht="112.5" x14ac:dyDescent="0.4">
      <c r="A146" s="99" t="s">
        <v>2000</v>
      </c>
      <c r="B146" s="2" t="s">
        <v>89</v>
      </c>
      <c r="C146" s="35">
        <v>43420</v>
      </c>
      <c r="D146" s="3" t="s">
        <v>231</v>
      </c>
      <c r="E146" s="4"/>
      <c r="F146" s="4">
        <v>4104000</v>
      </c>
      <c r="G146" s="27" t="s">
        <v>145</v>
      </c>
      <c r="H146" s="122">
        <v>31</v>
      </c>
      <c r="I146" s="139">
        <v>5</v>
      </c>
      <c r="J146" s="100" t="s">
        <v>32</v>
      </c>
      <c r="K146" s="218" t="s">
        <v>232</v>
      </c>
      <c r="L146" s="3" t="s">
        <v>220</v>
      </c>
      <c r="M146" s="6" t="s">
        <v>233</v>
      </c>
      <c r="N146" s="3"/>
      <c r="O146" s="3"/>
      <c r="P146" s="6" t="s">
        <v>234</v>
      </c>
      <c r="Q146" s="6"/>
      <c r="R146" s="3"/>
      <c r="S146" s="108" t="s">
        <v>204</v>
      </c>
    </row>
    <row r="147" spans="1:19" ht="75" x14ac:dyDescent="0.4">
      <c r="A147" s="99" t="s">
        <v>859</v>
      </c>
      <c r="B147" s="2" t="s">
        <v>89</v>
      </c>
      <c r="C147" s="35">
        <v>43420</v>
      </c>
      <c r="D147" s="3" t="s">
        <v>0</v>
      </c>
      <c r="E147" s="4">
        <v>12841000</v>
      </c>
      <c r="F147" s="4"/>
      <c r="G147" s="27" t="s">
        <v>145</v>
      </c>
      <c r="H147" s="122">
        <v>66.739999999999995</v>
      </c>
      <c r="I147" s="139">
        <v>13</v>
      </c>
      <c r="J147" s="100" t="s">
        <v>25</v>
      </c>
      <c r="K147" s="218" t="s">
        <v>235</v>
      </c>
      <c r="L147" s="3" t="s">
        <v>236</v>
      </c>
      <c r="M147" s="6"/>
      <c r="N147" s="3"/>
      <c r="O147" s="3"/>
      <c r="P147" s="6" t="s">
        <v>237</v>
      </c>
      <c r="Q147" s="6"/>
      <c r="R147" s="3"/>
      <c r="S147" s="108" t="s">
        <v>204</v>
      </c>
    </row>
    <row r="148" spans="1:19" x14ac:dyDescent="0.4">
      <c r="A148" s="99" t="s">
        <v>860</v>
      </c>
      <c r="B148" s="2" t="s">
        <v>102</v>
      </c>
      <c r="C148" s="35">
        <v>44108</v>
      </c>
      <c r="D148" s="3" t="s">
        <v>278</v>
      </c>
      <c r="E148" s="4"/>
      <c r="F148" s="4">
        <v>11150000</v>
      </c>
      <c r="G148" s="27" t="s">
        <v>250</v>
      </c>
      <c r="H148" s="122">
        <v>68</v>
      </c>
      <c r="I148" s="139">
        <v>68</v>
      </c>
      <c r="J148" s="100" t="s">
        <v>152</v>
      </c>
      <c r="K148" s="218" t="s">
        <v>273</v>
      </c>
      <c r="L148" s="3" t="s">
        <v>279</v>
      </c>
      <c r="M148" s="6"/>
      <c r="N148" s="3"/>
      <c r="O148" s="3"/>
      <c r="P148" s="6"/>
      <c r="Q148" s="6"/>
      <c r="R148" s="6"/>
      <c r="S148" s="108"/>
    </row>
    <row r="149" spans="1:19" x14ac:dyDescent="0.4">
      <c r="A149" s="99" t="s">
        <v>861</v>
      </c>
      <c r="B149" s="2" t="s">
        <v>102</v>
      </c>
      <c r="C149" s="35" t="s">
        <v>280</v>
      </c>
      <c r="D149" s="3" t="s">
        <v>281</v>
      </c>
      <c r="E149" s="4"/>
      <c r="F149" s="15">
        <v>524880</v>
      </c>
      <c r="G149" s="27" t="s">
        <v>130</v>
      </c>
      <c r="H149" s="122"/>
      <c r="I149" s="139"/>
      <c r="J149" s="100" t="s">
        <v>282</v>
      </c>
      <c r="K149" s="218"/>
      <c r="L149" s="3" t="s">
        <v>283</v>
      </c>
      <c r="M149" s="6"/>
      <c r="N149" s="3"/>
      <c r="O149" s="3"/>
      <c r="P149" s="6"/>
      <c r="Q149" s="6"/>
      <c r="R149" s="6"/>
      <c r="S149" s="108"/>
    </row>
    <row r="150" spans="1:19" x14ac:dyDescent="0.4">
      <c r="A150" s="99" t="s">
        <v>862</v>
      </c>
      <c r="B150" s="2" t="s">
        <v>102</v>
      </c>
      <c r="C150" s="35"/>
      <c r="D150" s="3" t="s">
        <v>238</v>
      </c>
      <c r="E150" s="4">
        <v>2060000</v>
      </c>
      <c r="F150" s="4">
        <v>1950000</v>
      </c>
      <c r="G150" s="27" t="s">
        <v>239</v>
      </c>
      <c r="H150" s="122"/>
      <c r="I150" s="139"/>
      <c r="J150" s="100" t="s">
        <v>152</v>
      </c>
      <c r="K150" s="243" t="s">
        <v>240</v>
      </c>
      <c r="L150" s="129" t="s">
        <v>241</v>
      </c>
      <c r="M150" s="168"/>
      <c r="N150" s="129"/>
      <c r="O150" s="129"/>
      <c r="P150" s="168"/>
      <c r="Q150" s="168"/>
      <c r="R150" s="129"/>
      <c r="S150" s="172"/>
    </row>
    <row r="151" spans="1:19" ht="20.25" thickBot="1" x14ac:dyDescent="0.45">
      <c r="A151" s="307" t="s">
        <v>1913</v>
      </c>
      <c r="B151" s="299" t="s">
        <v>102</v>
      </c>
      <c r="C151" s="300">
        <v>43373</v>
      </c>
      <c r="D151" s="308" t="s">
        <v>1914</v>
      </c>
      <c r="E151" s="302">
        <v>2390850</v>
      </c>
      <c r="F151" s="302">
        <v>1890000</v>
      </c>
      <c r="G151" s="305" t="s">
        <v>1915</v>
      </c>
      <c r="H151" s="309"/>
      <c r="I151" s="312"/>
      <c r="J151" s="311" t="s">
        <v>489</v>
      </c>
      <c r="K151" s="243"/>
      <c r="L151" s="129"/>
      <c r="M151" s="168"/>
      <c r="N151" s="129"/>
      <c r="O151" s="129"/>
      <c r="P151" s="129"/>
      <c r="Q151" s="129"/>
      <c r="R151" s="129"/>
      <c r="S151" s="169"/>
    </row>
    <row r="152" spans="1:19" ht="20.25" thickTop="1" thickBot="1" x14ac:dyDescent="0.45">
      <c r="A152" s="330" t="s">
        <v>2041</v>
      </c>
      <c r="B152" s="701">
        <v>23</v>
      </c>
      <c r="C152" s="701"/>
      <c r="D152" s="702"/>
      <c r="E152" s="705">
        <f>SUM(F129:F146,E147,F148:F150,F151)</f>
        <v>109625000</v>
      </c>
      <c r="F152" s="706"/>
      <c r="G152" s="381"/>
      <c r="H152" s="333">
        <f>SUM(H129:H151)</f>
        <v>894.17</v>
      </c>
      <c r="I152" s="333">
        <f>SUM(I129:I151)</f>
        <v>281</v>
      </c>
      <c r="J152" s="397"/>
      <c r="K152" s="243"/>
      <c r="L152" s="129"/>
      <c r="M152" s="168"/>
      <c r="N152" s="129"/>
      <c r="O152" s="129"/>
      <c r="P152" s="129"/>
      <c r="Q152" s="129"/>
      <c r="R152" s="129"/>
      <c r="S152" s="169"/>
    </row>
    <row r="153" spans="1:19" ht="20.25" thickTop="1" x14ac:dyDescent="0.4">
      <c r="A153" s="192" t="s">
        <v>142</v>
      </c>
      <c r="B153" s="193" t="s">
        <v>143</v>
      </c>
      <c r="C153" s="194">
        <v>43478</v>
      </c>
      <c r="D153" s="153" t="s">
        <v>144</v>
      </c>
      <c r="E153" s="195"/>
      <c r="F153" s="195"/>
      <c r="G153" s="196" t="s">
        <v>145</v>
      </c>
      <c r="H153" s="267">
        <v>133</v>
      </c>
      <c r="I153" s="270">
        <v>20</v>
      </c>
      <c r="J153" s="161" t="s">
        <v>146</v>
      </c>
      <c r="K153" s="243"/>
      <c r="L153" s="129" t="s">
        <v>147</v>
      </c>
      <c r="M153" s="168"/>
      <c r="N153" s="129"/>
      <c r="O153" s="129"/>
      <c r="P153" s="168"/>
      <c r="Q153" s="168"/>
      <c r="R153" s="129"/>
      <c r="S153" s="172" t="s">
        <v>148</v>
      </c>
    </row>
    <row r="154" spans="1:19" x14ac:dyDescent="0.4">
      <c r="A154" s="126" t="s">
        <v>149</v>
      </c>
      <c r="B154" s="127" t="s">
        <v>143</v>
      </c>
      <c r="C154" s="128">
        <v>43481</v>
      </c>
      <c r="D154" s="129" t="s">
        <v>150</v>
      </c>
      <c r="E154" s="130">
        <v>30038000</v>
      </c>
      <c r="F154" s="130">
        <v>24274000</v>
      </c>
      <c r="G154" s="180" t="s">
        <v>151</v>
      </c>
      <c r="H154" s="181">
        <v>182</v>
      </c>
      <c r="I154" s="170">
        <v>70</v>
      </c>
      <c r="J154" s="169" t="s">
        <v>152</v>
      </c>
      <c r="K154" s="243" t="s">
        <v>153</v>
      </c>
      <c r="L154" s="129" t="s">
        <v>154</v>
      </c>
      <c r="M154" s="168"/>
      <c r="N154" s="129"/>
      <c r="O154" s="129"/>
      <c r="P154" s="168"/>
      <c r="Q154" s="168"/>
      <c r="R154" s="129"/>
      <c r="S154" s="172"/>
    </row>
    <row r="155" spans="1:19" x14ac:dyDescent="0.4">
      <c r="A155" s="126" t="s">
        <v>155</v>
      </c>
      <c r="B155" s="127" t="s">
        <v>143</v>
      </c>
      <c r="C155" s="128">
        <v>43499</v>
      </c>
      <c r="D155" s="129" t="s">
        <v>156</v>
      </c>
      <c r="E155" s="130">
        <v>1800360</v>
      </c>
      <c r="F155" s="130">
        <v>1728000</v>
      </c>
      <c r="G155" s="180" t="s">
        <v>157</v>
      </c>
      <c r="H155" s="181"/>
      <c r="I155" s="170"/>
      <c r="J155" s="169" t="s">
        <v>152</v>
      </c>
      <c r="K155" s="292" t="s">
        <v>158</v>
      </c>
      <c r="L155" s="129" t="s">
        <v>159</v>
      </c>
      <c r="M155" s="168"/>
      <c r="N155" s="129"/>
      <c r="O155" s="129"/>
      <c r="P155" s="168"/>
      <c r="Q155" s="168"/>
      <c r="R155" s="129"/>
      <c r="S155" s="172"/>
    </row>
    <row r="156" spans="1:19" x14ac:dyDescent="0.4">
      <c r="A156" s="126" t="s">
        <v>160</v>
      </c>
      <c r="B156" s="127" t="s">
        <v>143</v>
      </c>
      <c r="C156" s="128">
        <v>43503</v>
      </c>
      <c r="D156" s="129" t="s">
        <v>161</v>
      </c>
      <c r="E156" s="130">
        <v>14641560</v>
      </c>
      <c r="F156" s="130">
        <v>13932000</v>
      </c>
      <c r="G156" s="180" t="s">
        <v>162</v>
      </c>
      <c r="H156" s="181">
        <v>52</v>
      </c>
      <c r="I156" s="170">
        <v>8</v>
      </c>
      <c r="J156" s="169" t="s">
        <v>152</v>
      </c>
      <c r="K156" s="243" t="s">
        <v>158</v>
      </c>
      <c r="L156" s="129" t="s">
        <v>159</v>
      </c>
      <c r="M156" s="168"/>
      <c r="N156" s="129"/>
      <c r="O156" s="129"/>
      <c r="P156" s="168"/>
      <c r="Q156" s="168"/>
      <c r="R156" s="129"/>
      <c r="S156" s="172"/>
    </row>
    <row r="157" spans="1:19" x14ac:dyDescent="0.4">
      <c r="A157" s="126" t="s">
        <v>163</v>
      </c>
      <c r="B157" s="127" t="s">
        <v>143</v>
      </c>
      <c r="C157" s="128">
        <v>43516</v>
      </c>
      <c r="D157" s="129" t="s">
        <v>164</v>
      </c>
      <c r="E157" s="130">
        <v>4722000</v>
      </c>
      <c r="F157" s="130">
        <v>4520000</v>
      </c>
      <c r="G157" s="180" t="s">
        <v>165</v>
      </c>
      <c r="H157" s="181"/>
      <c r="I157" s="170"/>
      <c r="J157" s="169" t="s">
        <v>152</v>
      </c>
      <c r="K157" s="243" t="s">
        <v>166</v>
      </c>
      <c r="L157" s="129" t="s">
        <v>167</v>
      </c>
      <c r="M157" s="168"/>
      <c r="N157" s="129"/>
      <c r="O157" s="129"/>
      <c r="P157" s="168"/>
      <c r="Q157" s="168"/>
      <c r="R157" s="168"/>
      <c r="S157" s="172"/>
    </row>
    <row r="158" spans="1:19" x14ac:dyDescent="0.4">
      <c r="A158" s="126" t="s">
        <v>168</v>
      </c>
      <c r="B158" s="127" t="s">
        <v>69</v>
      </c>
      <c r="C158" s="128">
        <v>43139</v>
      </c>
      <c r="D158" s="129" t="s">
        <v>169</v>
      </c>
      <c r="E158" s="130"/>
      <c r="F158" s="130"/>
      <c r="G158" s="180"/>
      <c r="H158" s="181"/>
      <c r="I158" s="170"/>
      <c r="J158" s="169"/>
      <c r="K158" s="243"/>
      <c r="L158" s="129"/>
      <c r="M158" s="168"/>
      <c r="N158" s="129"/>
      <c r="O158" s="129"/>
      <c r="P158" s="168"/>
      <c r="Q158" s="168"/>
      <c r="R158" s="129"/>
      <c r="S158" s="172"/>
    </row>
    <row r="159" spans="1:19" ht="150" x14ac:dyDescent="0.4">
      <c r="A159" s="126" t="s">
        <v>2096</v>
      </c>
      <c r="B159" s="127" t="s">
        <v>143</v>
      </c>
      <c r="C159" s="128">
        <v>43485</v>
      </c>
      <c r="D159" s="129" t="s">
        <v>170</v>
      </c>
      <c r="E159" s="130">
        <v>6955200</v>
      </c>
      <c r="F159" s="130">
        <v>6480000</v>
      </c>
      <c r="G159" s="180" t="s">
        <v>145</v>
      </c>
      <c r="H159" s="181">
        <v>31</v>
      </c>
      <c r="I159" s="170">
        <v>17</v>
      </c>
      <c r="J159" s="169" t="s">
        <v>171</v>
      </c>
      <c r="K159" s="243" t="s">
        <v>172</v>
      </c>
      <c r="L159" s="129" t="s">
        <v>173</v>
      </c>
      <c r="M159" s="168" t="s">
        <v>174</v>
      </c>
      <c r="N159" s="129"/>
      <c r="O159" s="129"/>
      <c r="P159" s="168"/>
      <c r="Q159" s="168" t="s">
        <v>175</v>
      </c>
      <c r="R159" s="129"/>
      <c r="S159" s="172" t="s">
        <v>148</v>
      </c>
    </row>
    <row r="160" spans="1:19" x14ac:dyDescent="0.4">
      <c r="A160" s="126" t="s">
        <v>176</v>
      </c>
      <c r="B160" s="127" t="s">
        <v>69</v>
      </c>
      <c r="C160" s="128"/>
      <c r="D160" s="129" t="s">
        <v>0</v>
      </c>
      <c r="E160" s="130"/>
      <c r="F160" s="130"/>
      <c r="G160" s="180"/>
      <c r="H160" s="181"/>
      <c r="I160" s="167"/>
      <c r="J160" s="169"/>
      <c r="K160" s="243"/>
      <c r="L160" s="129"/>
      <c r="M160" s="168" t="s">
        <v>177</v>
      </c>
      <c r="N160" s="129"/>
      <c r="O160" s="129"/>
      <c r="P160" s="129" t="s">
        <v>178</v>
      </c>
      <c r="Q160" s="129" t="s">
        <v>179</v>
      </c>
      <c r="R160" s="129" t="s">
        <v>180</v>
      </c>
      <c r="S160" s="169" t="s">
        <v>181</v>
      </c>
    </row>
    <row r="161" spans="1:19" x14ac:dyDescent="0.4">
      <c r="A161" s="126" t="s">
        <v>182</v>
      </c>
      <c r="B161" s="127" t="s">
        <v>69</v>
      </c>
      <c r="C161" s="128"/>
      <c r="D161" s="129" t="s">
        <v>183</v>
      </c>
      <c r="E161" s="130">
        <v>4092000</v>
      </c>
      <c r="F161" s="130">
        <v>3296000</v>
      </c>
      <c r="G161" s="180" t="s">
        <v>184</v>
      </c>
      <c r="H161" s="181"/>
      <c r="I161" s="167"/>
      <c r="J161" s="169" t="s">
        <v>49</v>
      </c>
      <c r="K161" s="243"/>
      <c r="L161" s="129"/>
      <c r="M161" s="168"/>
      <c r="N161" s="129"/>
      <c r="O161" s="129"/>
      <c r="P161" s="129"/>
      <c r="Q161" s="129"/>
      <c r="R161" s="129"/>
      <c r="S161" s="169"/>
    </row>
    <row r="162" spans="1:19" x14ac:dyDescent="0.4">
      <c r="A162" s="126" t="s">
        <v>163</v>
      </c>
      <c r="B162" s="127" t="s">
        <v>143</v>
      </c>
      <c r="C162" s="128">
        <v>43139</v>
      </c>
      <c r="D162" s="168" t="s">
        <v>1911</v>
      </c>
      <c r="E162" s="130">
        <v>4498000</v>
      </c>
      <c r="F162" s="130">
        <v>4375000</v>
      </c>
      <c r="G162" s="180" t="s">
        <v>1912</v>
      </c>
      <c r="H162" s="181"/>
      <c r="I162" s="167"/>
      <c r="J162" s="169" t="s">
        <v>489</v>
      </c>
      <c r="K162" s="243"/>
      <c r="L162" s="129"/>
      <c r="M162" s="168"/>
      <c r="N162" s="129"/>
      <c r="O162" s="129"/>
      <c r="P162" s="129"/>
      <c r="Q162" s="129"/>
      <c r="R162" s="129"/>
      <c r="S162" s="169"/>
    </row>
    <row r="163" spans="1:19" x14ac:dyDescent="0.4">
      <c r="A163" s="126" t="s">
        <v>721</v>
      </c>
      <c r="B163" s="127" t="s">
        <v>143</v>
      </c>
      <c r="C163" s="128">
        <v>42905</v>
      </c>
      <c r="D163" s="183" t="s">
        <v>1927</v>
      </c>
      <c r="E163" s="130"/>
      <c r="F163" s="130">
        <v>17000000</v>
      </c>
      <c r="G163" s="183" t="s">
        <v>386</v>
      </c>
      <c r="H163" s="181"/>
      <c r="I163" s="167"/>
      <c r="J163" s="295" t="s">
        <v>171</v>
      </c>
      <c r="K163" s="243"/>
      <c r="L163" s="129"/>
      <c r="M163" s="168"/>
      <c r="N163" s="129"/>
      <c r="O163" s="129"/>
      <c r="P163" s="129"/>
      <c r="Q163" s="129"/>
      <c r="R163" s="129"/>
      <c r="S163" s="169"/>
    </row>
    <row r="164" spans="1:19" x14ac:dyDescent="0.4">
      <c r="A164" s="126" t="s">
        <v>693</v>
      </c>
      <c r="B164" s="127" t="s">
        <v>143</v>
      </c>
      <c r="C164" s="128">
        <v>42835</v>
      </c>
      <c r="D164" s="183" t="s">
        <v>1993</v>
      </c>
      <c r="E164" s="130"/>
      <c r="F164" s="130">
        <v>77000000</v>
      </c>
      <c r="G164" s="183" t="s">
        <v>386</v>
      </c>
      <c r="H164" s="181">
        <v>359.93</v>
      </c>
      <c r="I164" s="167">
        <v>54</v>
      </c>
      <c r="J164" s="295" t="s">
        <v>171</v>
      </c>
      <c r="K164" s="243"/>
      <c r="L164" s="129"/>
      <c r="M164" s="168"/>
      <c r="N164" s="129"/>
      <c r="O164" s="129"/>
      <c r="P164" s="129"/>
      <c r="Q164" s="129"/>
      <c r="R164" s="129"/>
      <c r="S164" s="169"/>
    </row>
    <row r="165" spans="1:19" x14ac:dyDescent="0.4">
      <c r="A165" s="126" t="s">
        <v>1981</v>
      </c>
      <c r="B165" s="127" t="s">
        <v>143</v>
      </c>
      <c r="C165" s="128">
        <v>42934</v>
      </c>
      <c r="D165" s="183" t="s">
        <v>1994</v>
      </c>
      <c r="E165" s="130">
        <v>1030000</v>
      </c>
      <c r="F165" s="130">
        <v>980000</v>
      </c>
      <c r="G165" s="183" t="s">
        <v>1983</v>
      </c>
      <c r="H165" s="181"/>
      <c r="I165" s="167"/>
      <c r="J165" s="295" t="s">
        <v>489</v>
      </c>
      <c r="K165" s="243"/>
      <c r="L165" s="129"/>
      <c r="M165" s="168"/>
      <c r="N165" s="129"/>
      <c r="O165" s="129"/>
      <c r="P165" s="129"/>
      <c r="Q165" s="129"/>
      <c r="R165" s="129"/>
      <c r="S165" s="169"/>
    </row>
    <row r="166" spans="1:19" x14ac:dyDescent="0.4">
      <c r="A166" s="126" t="s">
        <v>1944</v>
      </c>
      <c r="B166" s="127" t="s">
        <v>143</v>
      </c>
      <c r="C166" s="128">
        <v>42970</v>
      </c>
      <c r="D166" s="183" t="s">
        <v>1995</v>
      </c>
      <c r="E166" s="130"/>
      <c r="F166" s="130"/>
      <c r="G166" s="183"/>
      <c r="H166" s="181">
        <v>75</v>
      </c>
      <c r="I166" s="167">
        <v>20</v>
      </c>
      <c r="J166" s="295" t="s">
        <v>489</v>
      </c>
      <c r="K166" s="243"/>
      <c r="L166" s="129"/>
      <c r="M166" s="168"/>
      <c r="N166" s="129"/>
      <c r="O166" s="129"/>
      <c r="P166" s="129"/>
      <c r="Q166" s="129"/>
      <c r="R166" s="129"/>
      <c r="S166" s="169"/>
    </row>
    <row r="167" spans="1:19" x14ac:dyDescent="0.4">
      <c r="A167" s="126" t="s">
        <v>1944</v>
      </c>
      <c r="B167" s="127" t="s">
        <v>143</v>
      </c>
      <c r="C167" s="128">
        <v>42982</v>
      </c>
      <c r="D167" s="183" t="s">
        <v>1996</v>
      </c>
      <c r="E167" s="130"/>
      <c r="F167" s="130"/>
      <c r="G167" s="183"/>
      <c r="H167" s="181">
        <v>60</v>
      </c>
      <c r="I167" s="167">
        <v>15</v>
      </c>
      <c r="J167" s="295" t="s">
        <v>489</v>
      </c>
      <c r="K167" s="243"/>
      <c r="L167" s="129"/>
      <c r="M167" s="168"/>
      <c r="N167" s="129"/>
      <c r="O167" s="129"/>
      <c r="P167" s="129"/>
      <c r="Q167" s="129"/>
      <c r="R167" s="129"/>
      <c r="S167" s="169"/>
    </row>
    <row r="168" spans="1:19" x14ac:dyDescent="0.4">
      <c r="A168" s="126" t="s">
        <v>1937</v>
      </c>
      <c r="B168" s="127" t="s">
        <v>69</v>
      </c>
      <c r="C168" s="128">
        <v>42984</v>
      </c>
      <c r="D168" s="183" t="s">
        <v>1997</v>
      </c>
      <c r="E168" s="130">
        <v>3610000</v>
      </c>
      <c r="F168" s="130">
        <v>2280000</v>
      </c>
      <c r="G168" s="183" t="s">
        <v>1939</v>
      </c>
      <c r="H168" s="181"/>
      <c r="I168" s="167"/>
      <c r="J168" s="295" t="s">
        <v>489</v>
      </c>
      <c r="K168" s="243"/>
      <c r="L168" s="129"/>
      <c r="M168" s="168"/>
      <c r="N168" s="129"/>
      <c r="O168" s="129"/>
      <c r="P168" s="129"/>
      <c r="Q168" s="129"/>
      <c r="R168" s="129"/>
      <c r="S168" s="169"/>
    </row>
    <row r="169" spans="1:19" x14ac:dyDescent="0.4">
      <c r="A169" s="126" t="s">
        <v>1937</v>
      </c>
      <c r="B169" s="127" t="s">
        <v>69</v>
      </c>
      <c r="C169" s="128">
        <v>42986</v>
      </c>
      <c r="D169" s="183" t="s">
        <v>1998</v>
      </c>
      <c r="E169" s="130">
        <v>5480000</v>
      </c>
      <c r="F169" s="130">
        <v>3400000</v>
      </c>
      <c r="G169" s="183" t="s">
        <v>1939</v>
      </c>
      <c r="H169" s="181"/>
      <c r="I169" s="167"/>
      <c r="J169" s="295" t="s">
        <v>489</v>
      </c>
      <c r="K169" s="243"/>
      <c r="L169" s="129"/>
      <c r="M169" s="168"/>
      <c r="N169" s="129"/>
      <c r="O169" s="129"/>
      <c r="P169" s="129"/>
      <c r="Q169" s="129"/>
      <c r="R169" s="129"/>
      <c r="S169" s="169"/>
    </row>
    <row r="170" spans="1:19" x14ac:dyDescent="0.4">
      <c r="A170" s="126" t="s">
        <v>858</v>
      </c>
      <c r="B170" s="127" t="s">
        <v>69</v>
      </c>
      <c r="C170" s="128">
        <v>42989</v>
      </c>
      <c r="D170" s="183" t="s">
        <v>1648</v>
      </c>
      <c r="E170" s="130"/>
      <c r="F170" s="130"/>
      <c r="G170" s="183" t="s">
        <v>386</v>
      </c>
      <c r="H170" s="181"/>
      <c r="I170" s="167"/>
      <c r="J170" s="295" t="s">
        <v>1809</v>
      </c>
      <c r="K170" s="243"/>
      <c r="L170" s="129"/>
      <c r="M170" s="168"/>
      <c r="N170" s="129"/>
      <c r="O170" s="129"/>
      <c r="P170" s="129"/>
      <c r="Q170" s="129"/>
      <c r="R170" s="129"/>
      <c r="S170" s="169"/>
    </row>
    <row r="171" spans="1:19" x14ac:dyDescent="0.4">
      <c r="A171" s="126" t="s">
        <v>1897</v>
      </c>
      <c r="B171" s="127" t="s">
        <v>143</v>
      </c>
      <c r="C171" s="128">
        <v>42992</v>
      </c>
      <c r="D171" s="183" t="s">
        <v>0</v>
      </c>
      <c r="E171" s="130"/>
      <c r="F171" s="130"/>
      <c r="G171" s="183"/>
      <c r="H171" s="181">
        <v>55</v>
      </c>
      <c r="I171" s="167">
        <v>10</v>
      </c>
      <c r="J171" s="295" t="s">
        <v>1999</v>
      </c>
      <c r="K171" s="243"/>
      <c r="L171" s="129"/>
      <c r="M171" s="168"/>
      <c r="N171" s="129"/>
      <c r="O171" s="129"/>
      <c r="P171" s="129"/>
      <c r="Q171" s="129"/>
      <c r="R171" s="129"/>
      <c r="S171" s="169"/>
    </row>
    <row r="172" spans="1:19" x14ac:dyDescent="0.4">
      <c r="A172" s="126" t="s">
        <v>2000</v>
      </c>
      <c r="B172" s="127" t="s">
        <v>143</v>
      </c>
      <c r="C172" s="128">
        <v>43011</v>
      </c>
      <c r="D172" s="183" t="s">
        <v>231</v>
      </c>
      <c r="E172" s="130"/>
      <c r="F172" s="130">
        <v>5454000</v>
      </c>
      <c r="G172" s="183" t="s">
        <v>130</v>
      </c>
      <c r="H172" s="181">
        <v>65</v>
      </c>
      <c r="I172" s="167">
        <v>5</v>
      </c>
      <c r="J172" s="295" t="s">
        <v>171</v>
      </c>
      <c r="K172" s="243"/>
      <c r="L172" s="129"/>
      <c r="M172" s="168"/>
      <c r="N172" s="129"/>
      <c r="O172" s="129"/>
      <c r="P172" s="129"/>
      <c r="Q172" s="129"/>
      <c r="R172" s="129"/>
      <c r="S172" s="169"/>
    </row>
    <row r="173" spans="1:19" x14ac:dyDescent="0.4">
      <c r="A173" s="99" t="s">
        <v>1941</v>
      </c>
      <c r="B173" s="127" t="s">
        <v>143</v>
      </c>
      <c r="C173" s="128">
        <v>43047</v>
      </c>
      <c r="D173" s="111" t="s">
        <v>2001</v>
      </c>
      <c r="E173" s="130">
        <v>28936000</v>
      </c>
      <c r="F173" s="130">
        <v>19726000</v>
      </c>
      <c r="G173" s="111" t="s">
        <v>130</v>
      </c>
      <c r="H173" s="181"/>
      <c r="I173" s="167"/>
      <c r="J173" s="296" t="s">
        <v>171</v>
      </c>
      <c r="K173" s="243"/>
      <c r="L173" s="129"/>
      <c r="M173" s="168"/>
      <c r="N173" s="129"/>
      <c r="O173" s="129"/>
      <c r="P173" s="129"/>
      <c r="Q173" s="129"/>
      <c r="R173" s="129"/>
      <c r="S173" s="169"/>
    </row>
    <row r="174" spans="1:19" ht="20.25" thickBot="1" x14ac:dyDescent="0.45">
      <c r="A174" s="185" t="s">
        <v>2002</v>
      </c>
      <c r="B174" s="186" t="s">
        <v>143</v>
      </c>
      <c r="C174" s="187">
        <v>43082</v>
      </c>
      <c r="D174" s="280" t="s">
        <v>730</v>
      </c>
      <c r="E174" s="189">
        <v>4278000</v>
      </c>
      <c r="F174" s="189">
        <v>3464640</v>
      </c>
      <c r="G174" s="280" t="s">
        <v>556</v>
      </c>
      <c r="H174" s="251"/>
      <c r="I174" s="248"/>
      <c r="J174" s="293" t="s">
        <v>489</v>
      </c>
      <c r="K174" s="243"/>
      <c r="L174" s="129"/>
      <c r="M174" s="168"/>
      <c r="N174" s="129"/>
      <c r="O174" s="129"/>
      <c r="P174" s="129"/>
      <c r="Q174" s="129"/>
      <c r="R174" s="129"/>
      <c r="S174" s="169"/>
    </row>
    <row r="175" spans="1:19" ht="20.25" thickTop="1" thickBot="1" x14ac:dyDescent="0.45">
      <c r="A175" s="330" t="s">
        <v>2041</v>
      </c>
      <c r="B175" s="701">
        <v>22</v>
      </c>
      <c r="C175" s="701"/>
      <c r="D175" s="702"/>
      <c r="E175" s="727">
        <f>SUM(F153:F174)</f>
        <v>187909640</v>
      </c>
      <c r="F175" s="728"/>
      <c r="G175" s="387"/>
      <c r="H175" s="333">
        <f>SUM(H153:H174)</f>
        <v>1012.9300000000001</v>
      </c>
      <c r="I175" s="333">
        <f>SUM(I153:I174)</f>
        <v>219</v>
      </c>
      <c r="J175" s="414"/>
      <c r="K175" s="243"/>
      <c r="L175" s="129"/>
      <c r="M175" s="168"/>
      <c r="N175" s="129"/>
      <c r="O175" s="129"/>
      <c r="P175" s="129"/>
      <c r="Q175" s="129"/>
      <c r="R175" s="129"/>
      <c r="S175" s="169"/>
    </row>
    <row r="176" spans="1:19" ht="20.25" thickTop="1" x14ac:dyDescent="0.4">
      <c r="A176" s="114" t="s">
        <v>149</v>
      </c>
      <c r="B176" s="193" t="s">
        <v>1484</v>
      </c>
      <c r="C176" s="194">
        <v>42614</v>
      </c>
      <c r="D176" s="8" t="s">
        <v>1907</v>
      </c>
      <c r="E176" s="195">
        <v>9751000</v>
      </c>
      <c r="F176" s="195">
        <v>9200000</v>
      </c>
      <c r="G176" s="28" t="s">
        <v>1908</v>
      </c>
      <c r="H176" s="267"/>
      <c r="I176" s="268"/>
      <c r="J176" s="115" t="s">
        <v>489</v>
      </c>
      <c r="K176" s="243"/>
      <c r="L176" s="129"/>
      <c r="M176" s="168"/>
      <c r="N176" s="129"/>
      <c r="O176" s="129"/>
      <c r="P176" s="129"/>
      <c r="Q176" s="129"/>
      <c r="R176" s="129"/>
      <c r="S176" s="169"/>
    </row>
    <row r="177" spans="1:19" x14ac:dyDescent="0.4">
      <c r="A177" s="99" t="s">
        <v>1909</v>
      </c>
      <c r="B177" s="127" t="s">
        <v>1484</v>
      </c>
      <c r="C177" s="128">
        <v>43077</v>
      </c>
      <c r="D177" s="6" t="s">
        <v>1910</v>
      </c>
      <c r="E177" s="130">
        <v>4092000</v>
      </c>
      <c r="F177" s="130">
        <v>3296000</v>
      </c>
      <c r="G177" s="27" t="s">
        <v>1899</v>
      </c>
      <c r="H177" s="181"/>
      <c r="I177" s="167"/>
      <c r="J177" s="100" t="s">
        <v>489</v>
      </c>
      <c r="K177" s="243"/>
      <c r="L177" s="129"/>
      <c r="M177" s="168"/>
      <c r="N177" s="129"/>
      <c r="O177" s="129"/>
      <c r="P177" s="129"/>
      <c r="Q177" s="129"/>
      <c r="R177" s="129"/>
      <c r="S177" s="169"/>
    </row>
    <row r="178" spans="1:19" x14ac:dyDescent="0.4">
      <c r="A178" s="99" t="s">
        <v>721</v>
      </c>
      <c r="B178" s="127" t="s">
        <v>1484</v>
      </c>
      <c r="C178" s="128">
        <v>42534</v>
      </c>
      <c r="D178" s="111" t="s">
        <v>1928</v>
      </c>
      <c r="E178" s="130"/>
      <c r="F178" s="130">
        <v>17700000</v>
      </c>
      <c r="G178" s="183" t="s">
        <v>386</v>
      </c>
      <c r="H178" s="181"/>
      <c r="I178" s="167"/>
      <c r="J178" s="295" t="s">
        <v>171</v>
      </c>
      <c r="K178" s="243"/>
      <c r="L178" s="129"/>
      <c r="M178" s="168"/>
      <c r="N178" s="129"/>
      <c r="O178" s="129"/>
      <c r="P178" s="129"/>
      <c r="Q178" s="129"/>
      <c r="R178" s="129"/>
      <c r="S178" s="169"/>
    </row>
    <row r="179" spans="1:19" x14ac:dyDescent="0.4">
      <c r="A179" s="99" t="s">
        <v>693</v>
      </c>
      <c r="B179" s="127" t="s">
        <v>1484</v>
      </c>
      <c r="C179" s="128">
        <v>42531</v>
      </c>
      <c r="D179" s="112" t="s">
        <v>1968</v>
      </c>
      <c r="E179" s="130"/>
      <c r="F179" s="130">
        <v>80000000</v>
      </c>
      <c r="G179" s="111" t="s">
        <v>386</v>
      </c>
      <c r="H179" s="181">
        <v>329.01</v>
      </c>
      <c r="I179" s="167">
        <v>100</v>
      </c>
      <c r="J179" s="295" t="s">
        <v>681</v>
      </c>
      <c r="K179" s="243"/>
      <c r="L179" s="129"/>
      <c r="M179" s="168"/>
      <c r="N179" s="129"/>
      <c r="O179" s="129"/>
      <c r="P179" s="129"/>
      <c r="Q179" s="129"/>
      <c r="R179" s="129"/>
      <c r="S179" s="169"/>
    </row>
    <row r="180" spans="1:19" x14ac:dyDescent="0.4">
      <c r="A180" s="99" t="s">
        <v>693</v>
      </c>
      <c r="B180" s="127" t="s">
        <v>1484</v>
      </c>
      <c r="C180" s="128">
        <v>42584</v>
      </c>
      <c r="D180" s="112" t="s">
        <v>1969</v>
      </c>
      <c r="E180" s="130"/>
      <c r="F180" s="130">
        <v>66000000</v>
      </c>
      <c r="G180" s="111" t="s">
        <v>386</v>
      </c>
      <c r="H180" s="181">
        <v>340.8</v>
      </c>
      <c r="I180" s="167">
        <v>120</v>
      </c>
      <c r="J180" s="295" t="s">
        <v>681</v>
      </c>
      <c r="K180" s="243"/>
      <c r="L180" s="129"/>
      <c r="M180" s="168"/>
      <c r="N180" s="129"/>
      <c r="O180" s="129"/>
      <c r="P180" s="129"/>
      <c r="Q180" s="129"/>
      <c r="R180" s="129"/>
      <c r="S180" s="169"/>
    </row>
    <row r="181" spans="1:19" x14ac:dyDescent="0.4">
      <c r="A181" s="126" t="s">
        <v>1944</v>
      </c>
      <c r="B181" s="127" t="s">
        <v>1484</v>
      </c>
      <c r="C181" s="128">
        <v>42601</v>
      </c>
      <c r="D181" s="184" t="s">
        <v>1970</v>
      </c>
      <c r="E181" s="130">
        <v>10873440</v>
      </c>
      <c r="F181" s="130">
        <v>8507000</v>
      </c>
      <c r="G181" s="183" t="s">
        <v>130</v>
      </c>
      <c r="H181" s="181"/>
      <c r="I181" s="167"/>
      <c r="J181" s="295" t="s">
        <v>489</v>
      </c>
      <c r="K181" s="243"/>
      <c r="L181" s="129"/>
      <c r="M181" s="168"/>
      <c r="N181" s="129"/>
      <c r="O181" s="129"/>
      <c r="P181" s="129"/>
      <c r="Q181" s="129"/>
      <c r="R181" s="129"/>
      <c r="S181" s="169"/>
    </row>
    <row r="182" spans="1:19" x14ac:dyDescent="0.4">
      <c r="A182" s="126" t="s">
        <v>1937</v>
      </c>
      <c r="B182" s="127" t="s">
        <v>1484</v>
      </c>
      <c r="C182" s="128">
        <v>42613</v>
      </c>
      <c r="D182" s="184" t="s">
        <v>1971</v>
      </c>
      <c r="E182" s="130">
        <v>3960000</v>
      </c>
      <c r="F182" s="130">
        <v>2250000</v>
      </c>
      <c r="G182" s="183" t="s">
        <v>1939</v>
      </c>
      <c r="H182" s="181"/>
      <c r="I182" s="167"/>
      <c r="J182" s="295" t="s">
        <v>489</v>
      </c>
      <c r="K182" s="243"/>
      <c r="L182" s="129"/>
      <c r="M182" s="168"/>
      <c r="N182" s="129"/>
      <c r="O182" s="129"/>
      <c r="P182" s="129"/>
      <c r="Q182" s="129"/>
      <c r="R182" s="129"/>
      <c r="S182" s="169"/>
    </row>
    <row r="183" spans="1:19" x14ac:dyDescent="0.4">
      <c r="A183" s="126" t="s">
        <v>1937</v>
      </c>
      <c r="B183" s="127" t="s">
        <v>1484</v>
      </c>
      <c r="C183" s="128">
        <v>42613</v>
      </c>
      <c r="D183" s="184" t="s">
        <v>1972</v>
      </c>
      <c r="E183" s="130">
        <v>2200000</v>
      </c>
      <c r="F183" s="130">
        <v>1250000</v>
      </c>
      <c r="G183" s="183" t="s">
        <v>1939</v>
      </c>
      <c r="H183" s="181"/>
      <c r="I183" s="167"/>
      <c r="J183" s="295" t="s">
        <v>489</v>
      </c>
      <c r="K183" s="243"/>
      <c r="L183" s="129"/>
      <c r="M183" s="168"/>
      <c r="N183" s="129"/>
      <c r="O183" s="129"/>
      <c r="P183" s="129"/>
      <c r="Q183" s="129"/>
      <c r="R183" s="129"/>
      <c r="S183" s="169"/>
    </row>
    <row r="184" spans="1:19" x14ac:dyDescent="0.4">
      <c r="A184" s="126" t="s">
        <v>1937</v>
      </c>
      <c r="B184" s="127" t="s">
        <v>1484</v>
      </c>
      <c r="C184" s="128">
        <v>42620</v>
      </c>
      <c r="D184" s="184" t="s">
        <v>1973</v>
      </c>
      <c r="E184" s="130">
        <v>2120000</v>
      </c>
      <c r="F184" s="130">
        <v>1650000</v>
      </c>
      <c r="G184" s="183" t="s">
        <v>1939</v>
      </c>
      <c r="H184" s="181"/>
      <c r="I184" s="167"/>
      <c r="J184" s="295" t="s">
        <v>489</v>
      </c>
      <c r="K184" s="243"/>
      <c r="L184" s="129"/>
      <c r="M184" s="168"/>
      <c r="N184" s="129"/>
      <c r="O184" s="129"/>
      <c r="P184" s="129"/>
      <c r="Q184" s="129"/>
      <c r="R184" s="129"/>
      <c r="S184" s="169"/>
    </row>
    <row r="185" spans="1:19" x14ac:dyDescent="0.4">
      <c r="A185" s="126" t="s">
        <v>1937</v>
      </c>
      <c r="B185" s="127" t="s">
        <v>1484</v>
      </c>
      <c r="C185" s="128">
        <v>42620</v>
      </c>
      <c r="D185" s="184" t="s">
        <v>1974</v>
      </c>
      <c r="E185" s="130">
        <v>2220000</v>
      </c>
      <c r="F185" s="130">
        <v>1650000</v>
      </c>
      <c r="G185" s="183" t="s">
        <v>1939</v>
      </c>
      <c r="H185" s="181"/>
      <c r="I185" s="167"/>
      <c r="J185" s="295" t="s">
        <v>489</v>
      </c>
      <c r="K185" s="243"/>
      <c r="L185" s="129"/>
      <c r="M185" s="168"/>
      <c r="N185" s="129"/>
      <c r="O185" s="129"/>
      <c r="P185" s="129"/>
      <c r="Q185" s="129"/>
      <c r="R185" s="129"/>
      <c r="S185" s="169"/>
    </row>
    <row r="186" spans="1:19" x14ac:dyDescent="0.4">
      <c r="A186" s="126" t="s">
        <v>1937</v>
      </c>
      <c r="B186" s="127" t="s">
        <v>1484</v>
      </c>
      <c r="C186" s="128">
        <v>42628</v>
      </c>
      <c r="D186" s="184" t="s">
        <v>1975</v>
      </c>
      <c r="E186" s="130">
        <v>2700000</v>
      </c>
      <c r="F186" s="130">
        <v>2400000</v>
      </c>
      <c r="G186" s="183" t="s">
        <v>386</v>
      </c>
      <c r="H186" s="181"/>
      <c r="I186" s="167"/>
      <c r="J186" s="295" t="s">
        <v>489</v>
      </c>
      <c r="K186" s="243"/>
      <c r="L186" s="129"/>
      <c r="M186" s="168"/>
      <c r="N186" s="129"/>
      <c r="O186" s="129"/>
      <c r="P186" s="129"/>
      <c r="Q186" s="129"/>
      <c r="R186" s="129"/>
      <c r="S186" s="169"/>
    </row>
    <row r="187" spans="1:19" x14ac:dyDescent="0.4">
      <c r="A187" s="126" t="s">
        <v>1937</v>
      </c>
      <c r="B187" s="127" t="s">
        <v>1484</v>
      </c>
      <c r="C187" s="128">
        <v>42628</v>
      </c>
      <c r="D187" s="184" t="s">
        <v>1976</v>
      </c>
      <c r="E187" s="130">
        <v>2130000</v>
      </c>
      <c r="F187" s="130">
        <v>1800000</v>
      </c>
      <c r="G187" s="183" t="s">
        <v>386</v>
      </c>
      <c r="H187" s="181"/>
      <c r="I187" s="167"/>
      <c r="J187" s="295" t="s">
        <v>489</v>
      </c>
      <c r="K187" s="243"/>
      <c r="L187" s="129"/>
      <c r="M187" s="168"/>
      <c r="N187" s="129"/>
      <c r="O187" s="129"/>
      <c r="P187" s="129"/>
      <c r="Q187" s="129"/>
      <c r="R187" s="129"/>
      <c r="S187" s="169"/>
    </row>
    <row r="188" spans="1:19" x14ac:dyDescent="0.4">
      <c r="A188" s="126" t="s">
        <v>693</v>
      </c>
      <c r="B188" s="127" t="s">
        <v>1484</v>
      </c>
      <c r="C188" s="128">
        <v>42641</v>
      </c>
      <c r="D188" s="184" t="s">
        <v>1977</v>
      </c>
      <c r="E188" s="130">
        <v>48718800</v>
      </c>
      <c r="F188" s="130">
        <v>48600000</v>
      </c>
      <c r="G188" s="183" t="s">
        <v>960</v>
      </c>
      <c r="H188" s="181"/>
      <c r="I188" s="167"/>
      <c r="J188" s="295" t="s">
        <v>490</v>
      </c>
      <c r="K188" s="243"/>
      <c r="L188" s="129"/>
      <c r="M188" s="168"/>
      <c r="N188" s="129"/>
      <c r="O188" s="129"/>
      <c r="P188" s="129"/>
      <c r="Q188" s="129"/>
      <c r="R188" s="129"/>
      <c r="S188" s="169"/>
    </row>
    <row r="189" spans="1:19" x14ac:dyDescent="0.4">
      <c r="A189" s="126" t="s">
        <v>1978</v>
      </c>
      <c r="B189" s="127" t="s">
        <v>1484</v>
      </c>
      <c r="C189" s="128">
        <v>42643</v>
      </c>
      <c r="D189" s="184" t="s">
        <v>1979</v>
      </c>
      <c r="E189" s="130">
        <v>4333000</v>
      </c>
      <c r="F189" s="130">
        <v>4130000</v>
      </c>
      <c r="G189" s="183" t="s">
        <v>1980</v>
      </c>
      <c r="H189" s="181"/>
      <c r="I189" s="167"/>
      <c r="J189" s="295" t="s">
        <v>489</v>
      </c>
      <c r="K189" s="243"/>
      <c r="L189" s="129"/>
      <c r="M189" s="168"/>
      <c r="N189" s="129"/>
      <c r="O189" s="129"/>
      <c r="P189" s="129"/>
      <c r="Q189" s="129"/>
      <c r="R189" s="129"/>
      <c r="S189" s="169"/>
    </row>
    <row r="190" spans="1:19" x14ac:dyDescent="0.4">
      <c r="A190" s="126" t="s">
        <v>1964</v>
      </c>
      <c r="B190" s="127" t="s">
        <v>1484</v>
      </c>
      <c r="C190" s="128">
        <v>42650</v>
      </c>
      <c r="D190" s="184" t="s">
        <v>1965</v>
      </c>
      <c r="E190" s="130">
        <v>4754160</v>
      </c>
      <c r="F190" s="130">
        <v>3805920</v>
      </c>
      <c r="G190" s="183" t="s">
        <v>130</v>
      </c>
      <c r="H190" s="181">
        <v>20</v>
      </c>
      <c r="I190" s="167">
        <v>10</v>
      </c>
      <c r="J190" s="295" t="s">
        <v>489</v>
      </c>
      <c r="K190" s="243"/>
      <c r="L190" s="129"/>
      <c r="M190" s="168"/>
      <c r="N190" s="129"/>
      <c r="O190" s="129"/>
      <c r="P190" s="129"/>
      <c r="Q190" s="129"/>
      <c r="R190" s="129"/>
      <c r="S190" s="169"/>
    </row>
    <row r="191" spans="1:19" x14ac:dyDescent="0.4">
      <c r="A191" s="126" t="s">
        <v>1981</v>
      </c>
      <c r="B191" s="127" t="s">
        <v>1484</v>
      </c>
      <c r="C191" s="128">
        <v>42661</v>
      </c>
      <c r="D191" s="184" t="s">
        <v>1982</v>
      </c>
      <c r="E191" s="130">
        <v>1568160</v>
      </c>
      <c r="F191" s="130">
        <v>1490400</v>
      </c>
      <c r="G191" s="183" t="s">
        <v>1983</v>
      </c>
      <c r="H191" s="181"/>
      <c r="I191" s="167"/>
      <c r="J191" s="295" t="s">
        <v>489</v>
      </c>
      <c r="K191" s="243"/>
      <c r="L191" s="129"/>
      <c r="M191" s="168"/>
      <c r="N191" s="129"/>
      <c r="O191" s="129"/>
      <c r="P191" s="129"/>
      <c r="Q191" s="129"/>
      <c r="R191" s="129"/>
      <c r="S191" s="169"/>
    </row>
    <row r="192" spans="1:19" x14ac:dyDescent="0.4">
      <c r="A192" s="126" t="s">
        <v>1984</v>
      </c>
      <c r="B192" s="127" t="s">
        <v>1484</v>
      </c>
      <c r="C192" s="128">
        <v>42717</v>
      </c>
      <c r="D192" s="184" t="s">
        <v>231</v>
      </c>
      <c r="E192" s="130"/>
      <c r="F192" s="130">
        <v>6415200</v>
      </c>
      <c r="G192" s="183" t="s">
        <v>130</v>
      </c>
      <c r="H192" s="181"/>
      <c r="I192" s="167"/>
      <c r="J192" s="295" t="s">
        <v>171</v>
      </c>
      <c r="K192" s="243"/>
      <c r="L192" s="129"/>
      <c r="M192" s="168"/>
      <c r="N192" s="129"/>
      <c r="O192" s="129"/>
      <c r="P192" s="129"/>
      <c r="Q192" s="129"/>
      <c r="R192" s="129"/>
      <c r="S192" s="169"/>
    </row>
    <row r="193" spans="1:19" x14ac:dyDescent="0.4">
      <c r="A193" s="126" t="s">
        <v>1944</v>
      </c>
      <c r="B193" s="127" t="s">
        <v>1484</v>
      </c>
      <c r="C193" s="128">
        <v>42720</v>
      </c>
      <c r="D193" s="183" t="s">
        <v>1985</v>
      </c>
      <c r="E193" s="130">
        <v>7981200</v>
      </c>
      <c r="F193" s="130">
        <v>5958000</v>
      </c>
      <c r="G193" s="183" t="s">
        <v>1620</v>
      </c>
      <c r="H193" s="181">
        <v>20</v>
      </c>
      <c r="I193" s="167"/>
      <c r="J193" s="295" t="s">
        <v>489</v>
      </c>
      <c r="K193" s="243"/>
      <c r="L193" s="129"/>
      <c r="M193" s="168"/>
      <c r="N193" s="129"/>
      <c r="O193" s="129"/>
      <c r="P193" s="129"/>
      <c r="Q193" s="129"/>
      <c r="R193" s="129"/>
      <c r="S193" s="169"/>
    </row>
    <row r="194" spans="1:19" ht="37.5" x14ac:dyDescent="0.4">
      <c r="A194" s="126" t="s">
        <v>1944</v>
      </c>
      <c r="B194" s="127" t="s">
        <v>1484</v>
      </c>
      <c r="C194" s="128">
        <v>42720</v>
      </c>
      <c r="D194" s="184" t="s">
        <v>1986</v>
      </c>
      <c r="E194" s="130">
        <v>7210080</v>
      </c>
      <c r="F194" s="130">
        <v>5351500</v>
      </c>
      <c r="G194" s="183" t="s">
        <v>575</v>
      </c>
      <c r="H194" s="181">
        <v>20.2</v>
      </c>
      <c r="I194" s="167"/>
      <c r="J194" s="295" t="s">
        <v>489</v>
      </c>
      <c r="K194" s="243"/>
      <c r="L194" s="129"/>
      <c r="M194" s="168"/>
      <c r="N194" s="129"/>
      <c r="O194" s="129"/>
      <c r="P194" s="129"/>
      <c r="Q194" s="129"/>
      <c r="R194" s="129"/>
      <c r="S194" s="169"/>
    </row>
    <row r="195" spans="1:19" x14ac:dyDescent="0.4">
      <c r="A195" s="126" t="s">
        <v>1941</v>
      </c>
      <c r="B195" s="127" t="s">
        <v>1484</v>
      </c>
      <c r="C195" s="128">
        <v>42723</v>
      </c>
      <c r="D195" s="183" t="s">
        <v>1987</v>
      </c>
      <c r="E195" s="130">
        <v>82870000</v>
      </c>
      <c r="F195" s="130">
        <v>56890000</v>
      </c>
      <c r="G195" s="183" t="s">
        <v>556</v>
      </c>
      <c r="H195" s="181">
        <v>440</v>
      </c>
      <c r="I195" s="167">
        <v>147</v>
      </c>
      <c r="J195" s="295" t="s">
        <v>489</v>
      </c>
      <c r="K195" s="243"/>
      <c r="L195" s="129"/>
      <c r="M195" s="168"/>
      <c r="N195" s="129"/>
      <c r="O195" s="129"/>
      <c r="P195" s="129"/>
      <c r="Q195" s="129"/>
      <c r="R195" s="129"/>
      <c r="S195" s="169"/>
    </row>
    <row r="196" spans="1:19" x14ac:dyDescent="0.4">
      <c r="A196" s="126" t="s">
        <v>1954</v>
      </c>
      <c r="B196" s="127" t="s">
        <v>1484</v>
      </c>
      <c r="C196" s="128">
        <v>42751</v>
      </c>
      <c r="D196" s="183" t="s">
        <v>1988</v>
      </c>
      <c r="E196" s="130">
        <v>30038000</v>
      </c>
      <c r="F196" s="130">
        <v>24274000</v>
      </c>
      <c r="G196" s="183" t="s">
        <v>1908</v>
      </c>
      <c r="H196" s="181">
        <v>182</v>
      </c>
      <c r="I196" s="167">
        <v>70</v>
      </c>
      <c r="J196" s="295" t="s">
        <v>489</v>
      </c>
      <c r="K196" s="243"/>
      <c r="L196" s="129"/>
      <c r="M196" s="168"/>
      <c r="N196" s="129"/>
      <c r="O196" s="129"/>
      <c r="P196" s="129"/>
      <c r="Q196" s="129"/>
      <c r="R196" s="129"/>
      <c r="S196" s="169"/>
    </row>
    <row r="197" spans="1:19" x14ac:dyDescent="0.4">
      <c r="A197" s="126" t="s">
        <v>1897</v>
      </c>
      <c r="B197" s="127" t="s">
        <v>1484</v>
      </c>
      <c r="C197" s="128">
        <v>42748</v>
      </c>
      <c r="D197" s="183" t="s">
        <v>1989</v>
      </c>
      <c r="E197" s="130"/>
      <c r="F197" s="130"/>
      <c r="G197" s="183" t="s">
        <v>556</v>
      </c>
      <c r="H197" s="181">
        <v>133</v>
      </c>
      <c r="I197" s="167">
        <v>20</v>
      </c>
      <c r="J197" s="295" t="s">
        <v>1990</v>
      </c>
      <c r="K197" s="243"/>
      <c r="L197" s="129"/>
      <c r="M197" s="168"/>
      <c r="N197" s="129"/>
      <c r="O197" s="129"/>
      <c r="P197" s="129"/>
      <c r="Q197" s="129"/>
      <c r="R197" s="129"/>
      <c r="S197" s="169"/>
    </row>
    <row r="198" spans="1:19" x14ac:dyDescent="0.4">
      <c r="A198" s="126" t="s">
        <v>1964</v>
      </c>
      <c r="B198" s="127" t="s">
        <v>1484</v>
      </c>
      <c r="C198" s="128">
        <v>42755</v>
      </c>
      <c r="D198" s="183" t="s">
        <v>1991</v>
      </c>
      <c r="E198" s="130">
        <v>6955200</v>
      </c>
      <c r="F198" s="130">
        <v>6480000</v>
      </c>
      <c r="G198" s="183" t="s">
        <v>556</v>
      </c>
      <c r="H198" s="181">
        <v>31</v>
      </c>
      <c r="I198" s="167">
        <v>17</v>
      </c>
      <c r="J198" s="295" t="s">
        <v>171</v>
      </c>
      <c r="K198" s="243"/>
      <c r="L198" s="129"/>
      <c r="M198" s="168"/>
      <c r="N198" s="129"/>
      <c r="O198" s="129"/>
      <c r="P198" s="129"/>
      <c r="Q198" s="129"/>
      <c r="R198" s="129"/>
      <c r="S198" s="169"/>
    </row>
    <row r="199" spans="1:19" ht="20.25" thickBot="1" x14ac:dyDescent="0.45">
      <c r="A199" s="185" t="s">
        <v>1935</v>
      </c>
      <c r="B199" s="186" t="s">
        <v>1484</v>
      </c>
      <c r="C199" s="187">
        <v>42773</v>
      </c>
      <c r="D199" s="280" t="s">
        <v>1992</v>
      </c>
      <c r="E199" s="189">
        <v>14641560</v>
      </c>
      <c r="F199" s="189">
        <v>13932000</v>
      </c>
      <c r="G199" s="280" t="s">
        <v>960</v>
      </c>
      <c r="H199" s="251"/>
      <c r="I199" s="248"/>
      <c r="J199" s="293" t="s">
        <v>489</v>
      </c>
      <c r="K199" s="243"/>
      <c r="L199" s="129"/>
      <c r="M199" s="168"/>
      <c r="N199" s="129"/>
      <c r="O199" s="129"/>
      <c r="P199" s="129"/>
      <c r="Q199" s="129"/>
      <c r="R199" s="129"/>
      <c r="S199" s="169"/>
    </row>
    <row r="200" spans="1:19" ht="20.25" thickTop="1" thickBot="1" x14ac:dyDescent="0.45">
      <c r="A200" s="330" t="s">
        <v>2041</v>
      </c>
      <c r="B200" s="701">
        <v>24</v>
      </c>
      <c r="C200" s="701"/>
      <c r="D200" s="702"/>
      <c r="E200" s="727">
        <f>SUM(F176:F199)</f>
        <v>373030020</v>
      </c>
      <c r="F200" s="728"/>
      <c r="G200" s="387"/>
      <c r="H200" s="333">
        <f>SUM(H176:H199)</f>
        <v>1516.01</v>
      </c>
      <c r="I200" s="333">
        <f>SUM(I176:I199)</f>
        <v>484</v>
      </c>
      <c r="J200" s="414"/>
      <c r="K200" s="243"/>
      <c r="L200" s="129"/>
      <c r="M200" s="168"/>
      <c r="N200" s="129"/>
      <c r="O200" s="129"/>
      <c r="P200" s="129"/>
      <c r="Q200" s="129"/>
      <c r="R200" s="129"/>
      <c r="S200" s="169"/>
    </row>
    <row r="201" spans="1:19" ht="20.25" thickTop="1" x14ac:dyDescent="0.4">
      <c r="A201" s="192" t="s">
        <v>1902</v>
      </c>
      <c r="B201" s="193" t="s">
        <v>1489</v>
      </c>
      <c r="C201" s="194">
        <v>42328</v>
      </c>
      <c r="D201" s="160" t="s">
        <v>1903</v>
      </c>
      <c r="E201" s="195">
        <v>1338000</v>
      </c>
      <c r="F201" s="195">
        <v>1300000</v>
      </c>
      <c r="G201" s="196" t="s">
        <v>1904</v>
      </c>
      <c r="H201" s="267"/>
      <c r="I201" s="268"/>
      <c r="J201" s="161" t="s">
        <v>489</v>
      </c>
      <c r="K201" s="243"/>
      <c r="L201" s="129"/>
      <c r="M201" s="168"/>
      <c r="N201" s="129"/>
      <c r="O201" s="129"/>
      <c r="P201" s="129"/>
      <c r="Q201" s="129"/>
      <c r="R201" s="129"/>
      <c r="S201" s="169"/>
    </row>
    <row r="202" spans="1:19" x14ac:dyDescent="0.4">
      <c r="A202" s="126" t="s">
        <v>1905</v>
      </c>
      <c r="B202" s="127" t="s">
        <v>1489</v>
      </c>
      <c r="C202" s="128">
        <v>42424</v>
      </c>
      <c r="D202" s="168" t="s">
        <v>1906</v>
      </c>
      <c r="E202" s="130"/>
      <c r="F202" s="130">
        <v>2780000</v>
      </c>
      <c r="G202" s="180" t="s">
        <v>556</v>
      </c>
      <c r="H202" s="181">
        <v>13</v>
      </c>
      <c r="I202" s="167">
        <v>5</v>
      </c>
      <c r="J202" s="169" t="s">
        <v>489</v>
      </c>
      <c r="K202" s="243"/>
      <c r="L202" s="129"/>
      <c r="M202" s="168"/>
      <c r="N202" s="129"/>
      <c r="O202" s="129"/>
      <c r="P202" s="129"/>
      <c r="Q202" s="129"/>
      <c r="R202" s="129"/>
      <c r="S202" s="169"/>
    </row>
    <row r="203" spans="1:19" x14ac:dyDescent="0.4">
      <c r="A203" s="126" t="s">
        <v>721</v>
      </c>
      <c r="B203" s="127" t="s">
        <v>1489</v>
      </c>
      <c r="C203" s="128">
        <v>42125</v>
      </c>
      <c r="D203" s="183" t="s">
        <v>1929</v>
      </c>
      <c r="E203" s="130"/>
      <c r="F203" s="130">
        <v>29500000</v>
      </c>
      <c r="G203" s="183" t="s">
        <v>386</v>
      </c>
      <c r="H203" s="181"/>
      <c r="I203" s="167"/>
      <c r="J203" s="295" t="s">
        <v>171</v>
      </c>
      <c r="K203" s="243"/>
      <c r="L203" s="129"/>
      <c r="M203" s="168"/>
      <c r="N203" s="129"/>
      <c r="O203" s="129"/>
      <c r="P203" s="129"/>
      <c r="Q203" s="129"/>
      <c r="R203" s="129"/>
      <c r="S203" s="169"/>
    </row>
    <row r="204" spans="1:19" x14ac:dyDescent="0.4">
      <c r="A204" s="126" t="s">
        <v>1937</v>
      </c>
      <c r="B204" s="127" t="s">
        <v>1489</v>
      </c>
      <c r="C204" s="128">
        <v>42235</v>
      </c>
      <c r="D204" s="184" t="s">
        <v>1959</v>
      </c>
      <c r="E204" s="130">
        <v>2678000</v>
      </c>
      <c r="F204" s="130">
        <v>1850000</v>
      </c>
      <c r="G204" s="183" t="s">
        <v>1940</v>
      </c>
      <c r="H204" s="181"/>
      <c r="I204" s="167"/>
      <c r="J204" s="295" t="s">
        <v>489</v>
      </c>
      <c r="K204" s="243"/>
      <c r="L204" s="129"/>
      <c r="M204" s="168"/>
      <c r="N204" s="129"/>
      <c r="O204" s="129"/>
      <c r="P204" s="129"/>
      <c r="Q204" s="129"/>
      <c r="R204" s="129"/>
      <c r="S204" s="169"/>
    </row>
    <row r="205" spans="1:19" x14ac:dyDescent="0.4">
      <c r="A205" s="126" t="s">
        <v>1937</v>
      </c>
      <c r="B205" s="127" t="s">
        <v>1489</v>
      </c>
      <c r="C205" s="128">
        <v>42242</v>
      </c>
      <c r="D205" s="184" t="s">
        <v>1960</v>
      </c>
      <c r="E205" s="130">
        <v>7306000</v>
      </c>
      <c r="F205" s="130">
        <v>4390000</v>
      </c>
      <c r="G205" s="183" t="s">
        <v>130</v>
      </c>
      <c r="H205" s="181"/>
      <c r="I205" s="167"/>
      <c r="J205" s="295" t="s">
        <v>489</v>
      </c>
      <c r="K205" s="243"/>
      <c r="L205" s="129"/>
      <c r="M205" s="168"/>
      <c r="N205" s="129"/>
      <c r="O205" s="129"/>
      <c r="P205" s="129"/>
      <c r="Q205" s="129"/>
      <c r="R205" s="129"/>
      <c r="S205" s="169"/>
    </row>
    <row r="206" spans="1:19" x14ac:dyDescent="0.4">
      <c r="A206" s="126" t="s">
        <v>1937</v>
      </c>
      <c r="B206" s="127" t="s">
        <v>1489</v>
      </c>
      <c r="C206" s="128">
        <v>42242</v>
      </c>
      <c r="D206" s="184" t="s">
        <v>1961</v>
      </c>
      <c r="E206" s="130">
        <v>9891000</v>
      </c>
      <c r="F206" s="130">
        <v>5790000</v>
      </c>
      <c r="G206" s="183" t="s">
        <v>130</v>
      </c>
      <c r="H206" s="181"/>
      <c r="I206" s="167"/>
      <c r="J206" s="295" t="s">
        <v>489</v>
      </c>
      <c r="K206" s="243"/>
      <c r="L206" s="129"/>
      <c r="M206" s="168"/>
      <c r="N206" s="129"/>
      <c r="O206" s="129"/>
      <c r="P206" s="129"/>
      <c r="Q206" s="129"/>
      <c r="R206" s="129"/>
      <c r="S206" s="169"/>
    </row>
    <row r="207" spans="1:19" x14ac:dyDescent="0.4">
      <c r="A207" s="126" t="s">
        <v>1937</v>
      </c>
      <c r="B207" s="127" t="s">
        <v>1489</v>
      </c>
      <c r="C207" s="128">
        <v>42257</v>
      </c>
      <c r="D207" s="184" t="s">
        <v>1962</v>
      </c>
      <c r="E207" s="130">
        <v>5859000</v>
      </c>
      <c r="F207" s="130">
        <v>3200000</v>
      </c>
      <c r="G207" s="183" t="s">
        <v>556</v>
      </c>
      <c r="H207" s="181"/>
      <c r="I207" s="167"/>
      <c r="J207" s="295" t="s">
        <v>489</v>
      </c>
      <c r="K207" s="243"/>
      <c r="L207" s="129"/>
      <c r="M207" s="168"/>
      <c r="N207" s="129"/>
      <c r="O207" s="129"/>
      <c r="P207" s="129"/>
      <c r="Q207" s="129"/>
      <c r="R207" s="129"/>
      <c r="S207" s="169"/>
    </row>
    <row r="208" spans="1:19" ht="37.5" x14ac:dyDescent="0.4">
      <c r="A208" s="126" t="s">
        <v>1944</v>
      </c>
      <c r="B208" s="127" t="s">
        <v>1489</v>
      </c>
      <c r="C208" s="128">
        <v>42263</v>
      </c>
      <c r="D208" s="184" t="s">
        <v>1963</v>
      </c>
      <c r="E208" s="130"/>
      <c r="F208" s="130">
        <v>7270000</v>
      </c>
      <c r="G208" s="183" t="s">
        <v>130</v>
      </c>
      <c r="H208" s="181"/>
      <c r="I208" s="167"/>
      <c r="J208" s="295" t="s">
        <v>489</v>
      </c>
      <c r="K208" s="243"/>
      <c r="L208" s="129"/>
      <c r="M208" s="168"/>
      <c r="N208" s="129"/>
      <c r="O208" s="129"/>
      <c r="P208" s="129"/>
      <c r="Q208" s="129"/>
      <c r="R208" s="129"/>
      <c r="S208" s="169"/>
    </row>
    <row r="209" spans="1:19" x14ac:dyDescent="0.4">
      <c r="A209" s="126" t="s">
        <v>1964</v>
      </c>
      <c r="B209" s="127" t="s">
        <v>1489</v>
      </c>
      <c r="C209" s="128">
        <v>42296</v>
      </c>
      <c r="D209" s="184" t="s">
        <v>1965</v>
      </c>
      <c r="E209" s="130">
        <v>4397760</v>
      </c>
      <c r="F209" s="130">
        <v>3325320</v>
      </c>
      <c r="G209" s="183" t="s">
        <v>556</v>
      </c>
      <c r="H209" s="181">
        <v>24</v>
      </c>
      <c r="I209" s="167">
        <v>3</v>
      </c>
      <c r="J209" s="295" t="s">
        <v>171</v>
      </c>
      <c r="K209" s="243"/>
      <c r="L209" s="129"/>
      <c r="M209" s="168"/>
      <c r="N209" s="129"/>
      <c r="O209" s="129"/>
      <c r="P209" s="129"/>
      <c r="Q209" s="129"/>
      <c r="R209" s="129"/>
      <c r="S209" s="169"/>
    </row>
    <row r="210" spans="1:19" ht="37.5" x14ac:dyDescent="0.4">
      <c r="A210" s="126" t="s">
        <v>1944</v>
      </c>
      <c r="B210" s="127" t="s">
        <v>1489</v>
      </c>
      <c r="C210" s="128">
        <v>42345</v>
      </c>
      <c r="D210" s="184" t="s">
        <v>1966</v>
      </c>
      <c r="E210" s="130"/>
      <c r="F210" s="130">
        <v>4500000</v>
      </c>
      <c r="G210" s="183" t="s">
        <v>130</v>
      </c>
      <c r="H210" s="181"/>
      <c r="I210" s="167"/>
      <c r="J210" s="295" t="s">
        <v>489</v>
      </c>
      <c r="K210" s="243"/>
      <c r="L210" s="129"/>
      <c r="M210" s="168"/>
      <c r="N210" s="129"/>
      <c r="O210" s="129"/>
      <c r="P210" s="129"/>
      <c r="Q210" s="129"/>
      <c r="R210" s="129"/>
      <c r="S210" s="169"/>
    </row>
    <row r="211" spans="1:19" ht="38.25" thickBot="1" x14ac:dyDescent="0.45">
      <c r="A211" s="185" t="s">
        <v>1944</v>
      </c>
      <c r="B211" s="186" t="s">
        <v>1489</v>
      </c>
      <c r="C211" s="187">
        <v>42390</v>
      </c>
      <c r="D211" s="290" t="s">
        <v>1967</v>
      </c>
      <c r="E211" s="189"/>
      <c r="F211" s="189">
        <v>1930000</v>
      </c>
      <c r="G211" s="280" t="s">
        <v>130</v>
      </c>
      <c r="H211" s="251"/>
      <c r="I211" s="248"/>
      <c r="J211" s="293" t="s">
        <v>489</v>
      </c>
      <c r="K211" s="243"/>
      <c r="L211" s="129"/>
      <c r="M211" s="168"/>
      <c r="N211" s="129"/>
      <c r="O211" s="129"/>
      <c r="P211" s="129"/>
      <c r="Q211" s="129"/>
      <c r="R211" s="129"/>
      <c r="S211" s="169"/>
    </row>
    <row r="212" spans="1:19" ht="20.25" thickTop="1" thickBot="1" x14ac:dyDescent="0.45">
      <c r="A212" s="330" t="s">
        <v>2041</v>
      </c>
      <c r="B212" s="701">
        <v>11</v>
      </c>
      <c r="C212" s="701"/>
      <c r="D212" s="702"/>
      <c r="E212" s="727">
        <f>SUM(F201:F211)</f>
        <v>65835320</v>
      </c>
      <c r="F212" s="728"/>
      <c r="G212" s="387"/>
      <c r="H212" s="333">
        <f>SUM(H201:H211)</f>
        <v>37</v>
      </c>
      <c r="I212" s="333">
        <f>SUM(I201:I211)</f>
        <v>8</v>
      </c>
      <c r="J212" s="414"/>
      <c r="K212" s="243"/>
      <c r="L212" s="129"/>
      <c r="M212" s="168"/>
      <c r="N212" s="129"/>
      <c r="O212" s="129"/>
      <c r="P212" s="129"/>
      <c r="Q212" s="129"/>
      <c r="R212" s="129"/>
      <c r="S212" s="169"/>
    </row>
    <row r="213" spans="1:19" ht="20.25" thickTop="1" x14ac:dyDescent="0.4">
      <c r="A213" s="192" t="s">
        <v>1897</v>
      </c>
      <c r="B213" s="193" t="s">
        <v>1493</v>
      </c>
      <c r="C213" s="194">
        <v>41840</v>
      </c>
      <c r="D213" s="153" t="s">
        <v>1898</v>
      </c>
      <c r="E213" s="195">
        <v>4570000</v>
      </c>
      <c r="F213" s="195">
        <v>4300000</v>
      </c>
      <c r="G213" s="196" t="s">
        <v>1899</v>
      </c>
      <c r="H213" s="267"/>
      <c r="I213" s="268"/>
      <c r="J213" s="161" t="s">
        <v>489</v>
      </c>
      <c r="K213" s="243"/>
      <c r="L213" s="129"/>
      <c r="M213" s="168"/>
      <c r="N213" s="129"/>
      <c r="O213" s="129"/>
      <c r="P213" s="129"/>
      <c r="Q213" s="129"/>
      <c r="R213" s="129"/>
      <c r="S213" s="169"/>
    </row>
    <row r="214" spans="1:19" ht="37.5" x14ac:dyDescent="0.4">
      <c r="A214" s="126" t="s">
        <v>1894</v>
      </c>
      <c r="B214" s="127" t="s">
        <v>1493</v>
      </c>
      <c r="C214" s="128">
        <v>41869</v>
      </c>
      <c r="D214" s="168" t="s">
        <v>1900</v>
      </c>
      <c r="E214" s="130">
        <v>9210000</v>
      </c>
      <c r="F214" s="130">
        <v>8800000</v>
      </c>
      <c r="G214" s="180" t="s">
        <v>1530</v>
      </c>
      <c r="H214" s="181">
        <v>0.08</v>
      </c>
      <c r="I214" s="167">
        <v>4</v>
      </c>
      <c r="J214" s="169" t="s">
        <v>489</v>
      </c>
      <c r="K214" s="243"/>
      <c r="L214" s="129"/>
      <c r="M214" s="168"/>
      <c r="N214" s="129"/>
      <c r="O214" s="129"/>
      <c r="P214" s="129"/>
      <c r="Q214" s="129"/>
      <c r="R214" s="129"/>
      <c r="S214" s="169"/>
    </row>
    <row r="215" spans="1:19" x14ac:dyDescent="0.4">
      <c r="A215" s="126" t="s">
        <v>1897</v>
      </c>
      <c r="B215" s="127" t="s">
        <v>1493</v>
      </c>
      <c r="C215" s="128">
        <v>41950</v>
      </c>
      <c r="D215" s="168" t="s">
        <v>1901</v>
      </c>
      <c r="E215" s="130">
        <v>19397000</v>
      </c>
      <c r="F215" s="130">
        <v>16400000</v>
      </c>
      <c r="G215" s="180" t="s">
        <v>1620</v>
      </c>
      <c r="H215" s="181"/>
      <c r="I215" s="167"/>
      <c r="J215" s="169" t="s">
        <v>489</v>
      </c>
      <c r="K215" s="243"/>
      <c r="L215" s="129"/>
      <c r="M215" s="168"/>
      <c r="N215" s="129"/>
      <c r="O215" s="129"/>
      <c r="P215" s="129"/>
      <c r="Q215" s="129"/>
      <c r="R215" s="129"/>
      <c r="S215" s="169"/>
    </row>
    <row r="216" spans="1:19" x14ac:dyDescent="0.4">
      <c r="A216" s="126" t="s">
        <v>721</v>
      </c>
      <c r="B216" s="127" t="s">
        <v>1493</v>
      </c>
      <c r="C216" s="128">
        <v>41794</v>
      </c>
      <c r="D216" s="183" t="s">
        <v>1930</v>
      </c>
      <c r="E216" s="130"/>
      <c r="F216" s="130">
        <v>31000000</v>
      </c>
      <c r="G216" s="183" t="s">
        <v>386</v>
      </c>
      <c r="H216" s="181"/>
      <c r="I216" s="167"/>
      <c r="J216" s="295" t="s">
        <v>171</v>
      </c>
      <c r="K216" s="243"/>
      <c r="L216" s="129"/>
      <c r="M216" s="168"/>
      <c r="N216" s="129"/>
      <c r="O216" s="129"/>
      <c r="P216" s="129"/>
      <c r="Q216" s="129"/>
      <c r="R216" s="129"/>
      <c r="S216" s="169"/>
    </row>
    <row r="217" spans="1:19" x14ac:dyDescent="0.4">
      <c r="A217" s="126" t="s">
        <v>1935</v>
      </c>
      <c r="B217" s="127" t="s">
        <v>1493</v>
      </c>
      <c r="C217" s="128">
        <v>41837</v>
      </c>
      <c r="D217" s="183" t="s">
        <v>1947</v>
      </c>
      <c r="E217" s="130"/>
      <c r="F217" s="130"/>
      <c r="G217" s="183"/>
      <c r="H217" s="181">
        <v>510</v>
      </c>
      <c r="I217" s="167">
        <v>44</v>
      </c>
      <c r="J217" s="295" t="s">
        <v>489</v>
      </c>
      <c r="K217" s="243"/>
      <c r="L217" s="129"/>
      <c r="M217" s="168"/>
      <c r="N217" s="129"/>
      <c r="O217" s="129"/>
      <c r="P217" s="129"/>
      <c r="Q217" s="129"/>
      <c r="R217" s="129"/>
      <c r="S217" s="169"/>
    </row>
    <row r="218" spans="1:19" x14ac:dyDescent="0.4">
      <c r="A218" s="126" t="s">
        <v>1897</v>
      </c>
      <c r="B218" s="127" t="s">
        <v>1493</v>
      </c>
      <c r="C218" s="128">
        <v>41842</v>
      </c>
      <c r="D218" s="183" t="s">
        <v>730</v>
      </c>
      <c r="E218" s="130">
        <v>24576000</v>
      </c>
      <c r="F218" s="130">
        <v>22500000</v>
      </c>
      <c r="G218" s="183"/>
      <c r="H218" s="181"/>
      <c r="I218" s="167"/>
      <c r="J218" s="295" t="s">
        <v>489</v>
      </c>
      <c r="K218" s="243"/>
      <c r="L218" s="129"/>
      <c r="M218" s="168"/>
      <c r="N218" s="129"/>
      <c r="O218" s="129"/>
      <c r="P218" s="129"/>
      <c r="Q218" s="129"/>
      <c r="R218" s="129"/>
      <c r="S218" s="169"/>
    </row>
    <row r="219" spans="1:19" x14ac:dyDescent="0.4">
      <c r="A219" s="126" t="s">
        <v>1937</v>
      </c>
      <c r="B219" s="127" t="s">
        <v>1493</v>
      </c>
      <c r="C219" s="128">
        <v>41900</v>
      </c>
      <c r="D219" s="183" t="s">
        <v>1948</v>
      </c>
      <c r="E219" s="130">
        <v>8291000</v>
      </c>
      <c r="F219" s="130">
        <v>7000000</v>
      </c>
      <c r="G219" s="183" t="s">
        <v>546</v>
      </c>
      <c r="H219" s="181"/>
      <c r="I219" s="167"/>
      <c r="J219" s="295" t="s">
        <v>489</v>
      </c>
      <c r="K219" s="243"/>
      <c r="L219" s="129"/>
      <c r="M219" s="168"/>
      <c r="N219" s="129"/>
      <c r="O219" s="129"/>
      <c r="P219" s="129"/>
      <c r="Q219" s="129"/>
      <c r="R219" s="129"/>
      <c r="S219" s="169"/>
    </row>
    <row r="220" spans="1:19" x14ac:dyDescent="0.4">
      <c r="A220" s="126" t="s">
        <v>1937</v>
      </c>
      <c r="B220" s="127" t="s">
        <v>1493</v>
      </c>
      <c r="C220" s="128">
        <v>41900</v>
      </c>
      <c r="D220" s="183" t="s">
        <v>1949</v>
      </c>
      <c r="E220" s="130">
        <v>11444000</v>
      </c>
      <c r="F220" s="130">
        <v>8000000</v>
      </c>
      <c r="G220" s="183" t="s">
        <v>1939</v>
      </c>
      <c r="H220" s="181"/>
      <c r="I220" s="167"/>
      <c r="J220" s="295" t="s">
        <v>489</v>
      </c>
      <c r="K220" s="243"/>
      <c r="L220" s="129"/>
      <c r="M220" s="168"/>
      <c r="N220" s="129"/>
      <c r="O220" s="129"/>
      <c r="P220" s="129"/>
      <c r="Q220" s="129"/>
      <c r="R220" s="129"/>
      <c r="S220" s="169"/>
    </row>
    <row r="221" spans="1:19" x14ac:dyDescent="0.4">
      <c r="A221" s="126" t="s">
        <v>1937</v>
      </c>
      <c r="B221" s="127" t="s">
        <v>1493</v>
      </c>
      <c r="C221" s="128">
        <v>41901</v>
      </c>
      <c r="D221" s="183" t="s">
        <v>1950</v>
      </c>
      <c r="E221" s="130"/>
      <c r="F221" s="130"/>
      <c r="G221" s="183"/>
      <c r="H221" s="181"/>
      <c r="I221" s="167"/>
      <c r="J221" s="295" t="s">
        <v>489</v>
      </c>
      <c r="K221" s="243"/>
      <c r="L221" s="129"/>
      <c r="M221" s="168"/>
      <c r="N221" s="129"/>
      <c r="O221" s="129"/>
      <c r="P221" s="129"/>
      <c r="Q221" s="129"/>
      <c r="R221" s="129"/>
      <c r="S221" s="169"/>
    </row>
    <row r="222" spans="1:19" x14ac:dyDescent="0.4">
      <c r="A222" s="126" t="s">
        <v>1937</v>
      </c>
      <c r="B222" s="127" t="s">
        <v>1493</v>
      </c>
      <c r="C222" s="128">
        <v>41901</v>
      </c>
      <c r="D222" s="183" t="s">
        <v>1951</v>
      </c>
      <c r="E222" s="130"/>
      <c r="F222" s="130"/>
      <c r="G222" s="183"/>
      <c r="H222" s="181"/>
      <c r="I222" s="167"/>
      <c r="J222" s="295" t="s">
        <v>489</v>
      </c>
      <c r="K222" s="243"/>
      <c r="L222" s="129"/>
      <c r="M222" s="168"/>
      <c r="N222" s="129"/>
      <c r="O222" s="129"/>
      <c r="P222" s="129"/>
      <c r="Q222" s="129"/>
      <c r="R222" s="129"/>
      <c r="S222" s="169"/>
    </row>
    <row r="223" spans="1:19" x14ac:dyDescent="0.4">
      <c r="A223" s="126" t="s">
        <v>1937</v>
      </c>
      <c r="B223" s="127" t="s">
        <v>33</v>
      </c>
      <c r="C223" s="128">
        <v>41913</v>
      </c>
      <c r="D223" s="183" t="s">
        <v>1952</v>
      </c>
      <c r="E223" s="130">
        <v>15820000</v>
      </c>
      <c r="F223" s="130">
        <v>9980000</v>
      </c>
      <c r="G223" s="183" t="s">
        <v>516</v>
      </c>
      <c r="H223" s="181"/>
      <c r="I223" s="167"/>
      <c r="J223" s="295" t="s">
        <v>489</v>
      </c>
      <c r="K223" s="243"/>
      <c r="L223" s="129"/>
      <c r="M223" s="168"/>
      <c r="N223" s="129"/>
      <c r="O223" s="129"/>
      <c r="P223" s="129"/>
      <c r="Q223" s="129"/>
      <c r="R223" s="129"/>
      <c r="S223" s="169"/>
    </row>
    <row r="224" spans="1:19" x14ac:dyDescent="0.4">
      <c r="A224" s="126" t="s">
        <v>1937</v>
      </c>
      <c r="B224" s="127" t="s">
        <v>33</v>
      </c>
      <c r="C224" s="128">
        <v>41913</v>
      </c>
      <c r="D224" s="183" t="s">
        <v>1953</v>
      </c>
      <c r="E224" s="130">
        <v>14150000</v>
      </c>
      <c r="F224" s="130">
        <v>9800000</v>
      </c>
      <c r="G224" s="183" t="s">
        <v>556</v>
      </c>
      <c r="H224" s="181"/>
      <c r="I224" s="167"/>
      <c r="J224" s="295" t="s">
        <v>489</v>
      </c>
      <c r="K224" s="243"/>
      <c r="L224" s="129"/>
      <c r="M224" s="168"/>
      <c r="N224" s="129"/>
      <c r="O224" s="129"/>
      <c r="P224" s="129"/>
      <c r="Q224" s="129"/>
      <c r="R224" s="129"/>
      <c r="S224" s="169"/>
    </row>
    <row r="225" spans="1:19" ht="37.5" x14ac:dyDescent="0.4">
      <c r="A225" s="126" t="s">
        <v>1954</v>
      </c>
      <c r="B225" s="127" t="s">
        <v>1493</v>
      </c>
      <c r="C225" s="128">
        <v>41932</v>
      </c>
      <c r="D225" s="184" t="s">
        <v>1955</v>
      </c>
      <c r="E225" s="130"/>
      <c r="F225" s="130"/>
      <c r="G225" s="183"/>
      <c r="H225" s="181">
        <v>108</v>
      </c>
      <c r="I225" s="167">
        <v>5</v>
      </c>
      <c r="J225" s="295" t="s">
        <v>489</v>
      </c>
      <c r="K225" s="243"/>
      <c r="L225" s="129"/>
      <c r="M225" s="168"/>
      <c r="N225" s="129"/>
      <c r="O225" s="129"/>
      <c r="P225" s="129"/>
      <c r="Q225" s="129"/>
      <c r="R225" s="129"/>
      <c r="S225" s="169"/>
    </row>
    <row r="226" spans="1:19" x14ac:dyDescent="0.4">
      <c r="A226" s="126" t="s">
        <v>1897</v>
      </c>
      <c r="B226" s="127" t="s">
        <v>1493</v>
      </c>
      <c r="C226" s="128">
        <v>41942</v>
      </c>
      <c r="D226" s="183" t="s">
        <v>1956</v>
      </c>
      <c r="E226" s="130">
        <v>15583000</v>
      </c>
      <c r="F226" s="130">
        <v>15500000</v>
      </c>
      <c r="G226" s="183"/>
      <c r="H226" s="181"/>
      <c r="I226" s="167"/>
      <c r="J226" s="295" t="s">
        <v>489</v>
      </c>
      <c r="K226" s="243"/>
      <c r="L226" s="129"/>
      <c r="M226" s="168"/>
      <c r="N226" s="129"/>
      <c r="O226" s="129"/>
      <c r="P226" s="129"/>
      <c r="Q226" s="129"/>
      <c r="R226" s="129"/>
      <c r="S226" s="169"/>
    </row>
    <row r="227" spans="1:19" ht="37.5" x14ac:dyDescent="0.4">
      <c r="A227" s="126" t="s">
        <v>1954</v>
      </c>
      <c r="B227" s="127" t="s">
        <v>1493</v>
      </c>
      <c r="C227" s="128">
        <v>41960</v>
      </c>
      <c r="D227" s="184" t="s">
        <v>1957</v>
      </c>
      <c r="E227" s="130">
        <v>14080000</v>
      </c>
      <c r="F227" s="130">
        <v>12345000</v>
      </c>
      <c r="G227" s="183"/>
      <c r="H227" s="181"/>
      <c r="I227" s="167"/>
      <c r="J227" s="295" t="s">
        <v>489</v>
      </c>
      <c r="K227" s="243"/>
      <c r="L227" s="129"/>
      <c r="M227" s="168"/>
      <c r="N227" s="129"/>
      <c r="O227" s="129"/>
      <c r="P227" s="129"/>
      <c r="Q227" s="129"/>
      <c r="R227" s="129"/>
      <c r="S227" s="169"/>
    </row>
    <row r="228" spans="1:19" ht="38.25" thickBot="1" x14ac:dyDescent="0.45">
      <c r="A228" s="185" t="s">
        <v>1944</v>
      </c>
      <c r="B228" s="186" t="s">
        <v>1493</v>
      </c>
      <c r="C228" s="187">
        <v>42075</v>
      </c>
      <c r="D228" s="290" t="s">
        <v>1958</v>
      </c>
      <c r="E228" s="189">
        <v>7456320</v>
      </c>
      <c r="F228" s="189">
        <v>5850000</v>
      </c>
      <c r="G228" s="280"/>
      <c r="H228" s="251"/>
      <c r="I228" s="248"/>
      <c r="J228" s="293" t="s">
        <v>489</v>
      </c>
      <c r="K228" s="243"/>
      <c r="L228" s="129"/>
      <c r="M228" s="168"/>
      <c r="N228" s="129"/>
      <c r="O228" s="129"/>
      <c r="P228" s="129"/>
      <c r="Q228" s="129"/>
      <c r="R228" s="129"/>
      <c r="S228" s="169"/>
    </row>
    <row r="229" spans="1:19" ht="20.25" thickTop="1" thickBot="1" x14ac:dyDescent="0.45">
      <c r="A229" s="330" t="s">
        <v>2041</v>
      </c>
      <c r="B229" s="701">
        <v>16</v>
      </c>
      <c r="C229" s="701"/>
      <c r="D229" s="702"/>
      <c r="E229" s="727">
        <f>SUM(F213:F228)</f>
        <v>151475000</v>
      </c>
      <c r="F229" s="728"/>
      <c r="G229" s="387"/>
      <c r="H229" s="333">
        <f>SUM(H213:H228)</f>
        <v>618.07999999999993</v>
      </c>
      <c r="I229" s="333">
        <f>SUM(I213:I228)</f>
        <v>53</v>
      </c>
      <c r="J229" s="414"/>
      <c r="K229" s="243"/>
      <c r="L229" s="129"/>
      <c r="M229" s="168"/>
      <c r="N229" s="129"/>
      <c r="O229" s="129"/>
      <c r="P229" s="129"/>
      <c r="Q229" s="129"/>
      <c r="R229" s="129"/>
      <c r="S229" s="169"/>
    </row>
    <row r="230" spans="1:19" ht="20.25" thickTop="1" x14ac:dyDescent="0.4">
      <c r="A230" s="192" t="s">
        <v>1890</v>
      </c>
      <c r="B230" s="193" t="s">
        <v>1497</v>
      </c>
      <c r="C230" s="194">
        <v>41289</v>
      </c>
      <c r="D230" s="153" t="s">
        <v>1891</v>
      </c>
      <c r="E230" s="195">
        <v>4230000</v>
      </c>
      <c r="F230" s="195">
        <v>3495000</v>
      </c>
      <c r="G230" s="196" t="s">
        <v>1892</v>
      </c>
      <c r="H230" s="267">
        <v>0.94</v>
      </c>
      <c r="I230" s="268"/>
      <c r="J230" s="161" t="s">
        <v>371</v>
      </c>
      <c r="K230" s="243"/>
      <c r="L230" s="129"/>
      <c r="M230" s="168"/>
      <c r="N230" s="129"/>
      <c r="O230" s="129"/>
      <c r="P230" s="129"/>
      <c r="Q230" s="129"/>
      <c r="R230" s="129"/>
      <c r="S230" s="169"/>
    </row>
    <row r="231" spans="1:19" x14ac:dyDescent="0.4">
      <c r="A231" s="126" t="s">
        <v>693</v>
      </c>
      <c r="B231" s="127" t="s">
        <v>1497</v>
      </c>
      <c r="C231" s="128">
        <v>41367</v>
      </c>
      <c r="D231" s="129" t="s">
        <v>1893</v>
      </c>
      <c r="E231" s="130"/>
      <c r="F231" s="130"/>
      <c r="G231" s="180"/>
      <c r="H231" s="181">
        <v>148.58000000000001</v>
      </c>
      <c r="I231" s="167">
        <v>50</v>
      </c>
      <c r="J231" s="169" t="s">
        <v>834</v>
      </c>
      <c r="K231" s="243"/>
      <c r="L231" s="129"/>
      <c r="M231" s="168"/>
      <c r="N231" s="129"/>
      <c r="O231" s="129"/>
      <c r="P231" s="129"/>
      <c r="Q231" s="129"/>
      <c r="R231" s="129"/>
      <c r="S231" s="169"/>
    </row>
    <row r="232" spans="1:19" x14ac:dyDescent="0.4">
      <c r="A232" s="126" t="s">
        <v>1894</v>
      </c>
      <c r="B232" s="127" t="s">
        <v>1497</v>
      </c>
      <c r="C232" s="128">
        <v>41481</v>
      </c>
      <c r="D232" s="129" t="s">
        <v>1895</v>
      </c>
      <c r="E232" s="130">
        <v>2600000</v>
      </c>
      <c r="F232" s="130">
        <v>2163000</v>
      </c>
      <c r="G232" s="180" t="s">
        <v>1896</v>
      </c>
      <c r="H232" s="181">
        <v>0.222</v>
      </c>
      <c r="I232" s="167">
        <v>7</v>
      </c>
      <c r="J232" s="169" t="s">
        <v>489</v>
      </c>
      <c r="K232" s="243"/>
      <c r="L232" s="129"/>
      <c r="M232" s="168"/>
      <c r="N232" s="129"/>
      <c r="O232" s="129"/>
      <c r="P232" s="129"/>
      <c r="Q232" s="129"/>
      <c r="R232" s="129"/>
      <c r="S232" s="169"/>
    </row>
    <row r="233" spans="1:19" x14ac:dyDescent="0.4">
      <c r="A233" s="126" t="s">
        <v>721</v>
      </c>
      <c r="B233" s="127" t="s">
        <v>1497</v>
      </c>
      <c r="C233" s="128">
        <v>41544</v>
      </c>
      <c r="D233" s="183" t="s">
        <v>1931</v>
      </c>
      <c r="E233" s="130"/>
      <c r="F233" s="130"/>
      <c r="G233" s="183"/>
      <c r="H233" s="181"/>
      <c r="I233" s="167"/>
      <c r="J233" s="295" t="s">
        <v>834</v>
      </c>
      <c r="K233" s="243"/>
      <c r="L233" s="129"/>
      <c r="M233" s="168"/>
      <c r="N233" s="129"/>
      <c r="O233" s="129"/>
      <c r="P233" s="129"/>
      <c r="Q233" s="129"/>
      <c r="R233" s="129"/>
      <c r="S233" s="169"/>
    </row>
    <row r="234" spans="1:19" x14ac:dyDescent="0.4">
      <c r="A234" s="126" t="s">
        <v>1937</v>
      </c>
      <c r="B234" s="127" t="s">
        <v>1497</v>
      </c>
      <c r="C234" s="128">
        <v>41449</v>
      </c>
      <c r="D234" s="183" t="s">
        <v>1938</v>
      </c>
      <c r="E234" s="130">
        <v>6370000</v>
      </c>
      <c r="F234" s="130">
        <v>5180000</v>
      </c>
      <c r="G234" s="183" t="s">
        <v>1940</v>
      </c>
      <c r="H234" s="181"/>
      <c r="I234" s="167"/>
      <c r="J234" s="295" t="s">
        <v>489</v>
      </c>
      <c r="K234" s="243"/>
      <c r="L234" s="129"/>
      <c r="M234" s="168"/>
      <c r="N234" s="129"/>
      <c r="O234" s="129"/>
      <c r="P234" s="129"/>
      <c r="Q234" s="129"/>
      <c r="R234" s="129"/>
      <c r="S234" s="169"/>
    </row>
    <row r="235" spans="1:19" x14ac:dyDescent="0.4">
      <c r="A235" s="126" t="s">
        <v>1941</v>
      </c>
      <c r="B235" s="127" t="s">
        <v>1497</v>
      </c>
      <c r="C235" s="128">
        <v>41521</v>
      </c>
      <c r="D235" s="183" t="s">
        <v>1942</v>
      </c>
      <c r="E235" s="130">
        <v>23725000</v>
      </c>
      <c r="F235" s="130">
        <v>1950000</v>
      </c>
      <c r="G235" s="183" t="s">
        <v>1943</v>
      </c>
      <c r="H235" s="181">
        <v>155.4</v>
      </c>
      <c r="I235" s="167"/>
      <c r="J235" s="295" t="s">
        <v>171</v>
      </c>
      <c r="K235" s="243"/>
      <c r="L235" s="129"/>
      <c r="M235" s="168"/>
      <c r="N235" s="129"/>
      <c r="O235" s="129"/>
      <c r="P235" s="129"/>
      <c r="Q235" s="129"/>
      <c r="R235" s="129"/>
      <c r="S235" s="169"/>
    </row>
    <row r="236" spans="1:19" ht="20.25" thickBot="1" x14ac:dyDescent="0.45">
      <c r="A236" s="185" t="s">
        <v>1944</v>
      </c>
      <c r="B236" s="186" t="s">
        <v>1497</v>
      </c>
      <c r="C236" s="187">
        <v>41831</v>
      </c>
      <c r="D236" s="280" t="s">
        <v>1946</v>
      </c>
      <c r="E236" s="189">
        <v>895000</v>
      </c>
      <c r="F236" s="189">
        <v>890000</v>
      </c>
      <c r="G236" s="280" t="s">
        <v>1620</v>
      </c>
      <c r="H236" s="251"/>
      <c r="I236" s="248"/>
      <c r="J236" s="293" t="s">
        <v>490</v>
      </c>
      <c r="K236" s="243"/>
      <c r="L236" s="129"/>
      <c r="M236" s="168"/>
      <c r="N236" s="129"/>
      <c r="O236" s="129"/>
      <c r="P236" s="129"/>
      <c r="Q236" s="129"/>
      <c r="R236" s="129"/>
      <c r="S236" s="169"/>
    </row>
    <row r="237" spans="1:19" ht="20.25" thickTop="1" thickBot="1" x14ac:dyDescent="0.45">
      <c r="A237" s="336" t="s">
        <v>2041</v>
      </c>
      <c r="B237" s="701">
        <v>7</v>
      </c>
      <c r="C237" s="701"/>
      <c r="D237" s="702"/>
      <c r="E237" s="727">
        <f>SUM(F230:F236)</f>
        <v>13678000</v>
      </c>
      <c r="F237" s="728"/>
      <c r="G237" s="387"/>
      <c r="H237" s="333">
        <f>SUM(H230:H236)</f>
        <v>305.14200000000005</v>
      </c>
      <c r="I237" s="333">
        <f>SUM(I230:I236)</f>
        <v>57</v>
      </c>
      <c r="J237" s="414"/>
      <c r="K237" s="243"/>
      <c r="L237" s="129"/>
      <c r="M237" s="168"/>
      <c r="N237" s="129"/>
      <c r="O237" s="129"/>
      <c r="P237" s="129"/>
      <c r="Q237" s="129"/>
      <c r="R237" s="129"/>
      <c r="S237" s="169"/>
    </row>
    <row r="238" spans="1:19" ht="20.25" thickTop="1" x14ac:dyDescent="0.4">
      <c r="A238" s="192" t="s">
        <v>721</v>
      </c>
      <c r="B238" s="193" t="s">
        <v>1500</v>
      </c>
      <c r="C238" s="194">
        <v>41060</v>
      </c>
      <c r="D238" s="283" t="s">
        <v>1932</v>
      </c>
      <c r="E238" s="195"/>
      <c r="F238" s="195">
        <v>30000000</v>
      </c>
      <c r="G238" s="283" t="s">
        <v>386</v>
      </c>
      <c r="H238" s="267"/>
      <c r="I238" s="268"/>
      <c r="J238" s="297" t="s">
        <v>834</v>
      </c>
      <c r="K238" s="243"/>
      <c r="L238" s="129"/>
      <c r="M238" s="168"/>
      <c r="N238" s="129"/>
      <c r="O238" s="129"/>
      <c r="P238" s="129"/>
      <c r="Q238" s="129"/>
      <c r="R238" s="129"/>
      <c r="S238" s="169"/>
    </row>
    <row r="239" spans="1:19" ht="20.25" thickBot="1" x14ac:dyDescent="0.45">
      <c r="A239" s="185" t="s">
        <v>1944</v>
      </c>
      <c r="B239" s="186" t="s">
        <v>1500</v>
      </c>
      <c r="C239" s="187">
        <v>41528</v>
      </c>
      <c r="D239" s="280" t="s">
        <v>1945</v>
      </c>
      <c r="E239" s="189">
        <v>11942858</v>
      </c>
      <c r="F239" s="189">
        <v>9390000</v>
      </c>
      <c r="G239" s="280" t="s">
        <v>130</v>
      </c>
      <c r="H239" s="251"/>
      <c r="I239" s="248"/>
      <c r="J239" s="293" t="s">
        <v>489</v>
      </c>
      <c r="K239" s="243"/>
      <c r="L239" s="129"/>
      <c r="M239" s="168"/>
      <c r="N239" s="129"/>
      <c r="O239" s="129"/>
      <c r="P239" s="129"/>
      <c r="Q239" s="129"/>
      <c r="R239" s="129"/>
      <c r="S239" s="169"/>
    </row>
    <row r="240" spans="1:19" ht="20.25" thickTop="1" thickBot="1" x14ac:dyDescent="0.45">
      <c r="A240" s="330" t="s">
        <v>2041</v>
      </c>
      <c r="B240" s="701">
        <v>2</v>
      </c>
      <c r="C240" s="701"/>
      <c r="D240" s="702"/>
      <c r="E240" s="727">
        <f>SUM(F238:F239)</f>
        <v>39390000</v>
      </c>
      <c r="F240" s="728"/>
      <c r="G240" s="387"/>
      <c r="H240" s="333">
        <f>SUM(H238:H239)</f>
        <v>0</v>
      </c>
      <c r="I240" s="333">
        <f>SUM(I238:I239)</f>
        <v>0</v>
      </c>
      <c r="J240" s="414"/>
      <c r="K240" s="243"/>
      <c r="L240" s="129"/>
      <c r="M240" s="168"/>
      <c r="N240" s="129"/>
      <c r="O240" s="129"/>
      <c r="P240" s="129"/>
      <c r="Q240" s="129"/>
      <c r="R240" s="129"/>
      <c r="S240" s="169"/>
    </row>
    <row r="241" spans="1:19" ht="20.25" thickTop="1" x14ac:dyDescent="0.4">
      <c r="A241" s="192" t="s">
        <v>721</v>
      </c>
      <c r="B241" s="193" t="s">
        <v>1503</v>
      </c>
      <c r="C241" s="194">
        <v>40816</v>
      </c>
      <c r="D241" s="283" t="s">
        <v>1933</v>
      </c>
      <c r="E241" s="195"/>
      <c r="F241" s="195">
        <v>24000000</v>
      </c>
      <c r="G241" s="283" t="s">
        <v>386</v>
      </c>
      <c r="H241" s="267"/>
      <c r="I241" s="268"/>
      <c r="J241" s="297" t="s">
        <v>834</v>
      </c>
      <c r="K241" s="243"/>
      <c r="L241" s="129"/>
      <c r="M241" s="168"/>
      <c r="N241" s="129"/>
      <c r="O241" s="129"/>
      <c r="P241" s="129"/>
      <c r="Q241" s="129"/>
      <c r="R241" s="129"/>
      <c r="S241" s="169"/>
    </row>
    <row r="242" spans="1:19" ht="20.25" thickBot="1" x14ac:dyDescent="0.45">
      <c r="A242" s="185" t="s">
        <v>1935</v>
      </c>
      <c r="B242" s="186" t="s">
        <v>1503</v>
      </c>
      <c r="C242" s="187">
        <v>40845</v>
      </c>
      <c r="D242" s="280" t="s">
        <v>1936</v>
      </c>
      <c r="E242" s="189">
        <v>9351300</v>
      </c>
      <c r="F242" s="189">
        <v>8400000</v>
      </c>
      <c r="G242" s="280" t="s">
        <v>130</v>
      </c>
      <c r="H242" s="251"/>
      <c r="I242" s="248"/>
      <c r="J242" s="293" t="s">
        <v>489</v>
      </c>
      <c r="K242" s="243"/>
      <c r="L242" s="129"/>
      <c r="M242" s="168"/>
      <c r="N242" s="129"/>
      <c r="O242" s="129"/>
      <c r="P242" s="129"/>
      <c r="Q242" s="129"/>
      <c r="R242" s="129"/>
      <c r="S242" s="169"/>
    </row>
    <row r="243" spans="1:19" ht="20.25" thickTop="1" thickBot="1" x14ac:dyDescent="0.45">
      <c r="A243" s="328" t="s">
        <v>2041</v>
      </c>
      <c r="B243" s="695">
        <v>2</v>
      </c>
      <c r="C243" s="695"/>
      <c r="D243" s="696"/>
      <c r="E243" s="729">
        <f>SUM(F241:F242)</f>
        <v>32400000</v>
      </c>
      <c r="F243" s="730"/>
      <c r="G243" s="394"/>
      <c r="H243" s="335">
        <f>SUM(H241:H242)</f>
        <v>0</v>
      </c>
      <c r="I243" s="335">
        <f>SUM(I241:I242)</f>
        <v>0</v>
      </c>
      <c r="J243" s="415"/>
      <c r="K243" s="243"/>
      <c r="L243" s="129"/>
      <c r="M243" s="168"/>
      <c r="N243" s="129"/>
      <c r="O243" s="129"/>
      <c r="P243" s="129"/>
      <c r="Q243" s="129"/>
      <c r="R243" s="129"/>
      <c r="S243" s="169"/>
    </row>
    <row r="244" spans="1:19" x14ac:dyDescent="0.4">
      <c r="A244" s="192"/>
      <c r="B244" s="193"/>
      <c r="C244" s="194"/>
      <c r="D244" s="283"/>
      <c r="E244" s="195"/>
      <c r="F244" s="195"/>
      <c r="G244" s="283"/>
      <c r="H244" s="267"/>
      <c r="I244" s="268"/>
      <c r="J244" s="283"/>
      <c r="K244" s="129"/>
      <c r="L244" s="129"/>
      <c r="M244" s="168"/>
      <c r="N244" s="129"/>
      <c r="O244" s="129"/>
      <c r="P244" s="129"/>
      <c r="Q244" s="129"/>
      <c r="R244" s="129"/>
      <c r="S244" s="169"/>
    </row>
    <row r="245" spans="1:19" x14ac:dyDescent="0.4">
      <c r="A245" s="126"/>
      <c r="B245" s="127"/>
      <c r="C245" s="128"/>
      <c r="D245" s="183"/>
      <c r="E245" s="130"/>
      <c r="F245" s="130"/>
      <c r="G245" s="183"/>
      <c r="H245" s="181"/>
      <c r="I245" s="167"/>
      <c r="J245" s="183"/>
      <c r="K245" s="129"/>
      <c r="L245" s="129"/>
      <c r="M245" s="168"/>
      <c r="N245" s="129"/>
      <c r="O245" s="129"/>
      <c r="P245" s="129"/>
      <c r="Q245" s="129"/>
      <c r="R245" s="129"/>
      <c r="S245" s="169"/>
    </row>
    <row r="246" spans="1:19" x14ac:dyDescent="0.4">
      <c r="A246" s="126"/>
      <c r="B246" s="127"/>
      <c r="C246" s="128"/>
      <c r="D246" s="183"/>
      <c r="E246" s="130"/>
      <c r="F246" s="130"/>
      <c r="G246" s="183"/>
      <c r="H246" s="181"/>
      <c r="I246" s="167"/>
      <c r="J246" s="183"/>
      <c r="K246" s="129"/>
      <c r="L246" s="129"/>
      <c r="M246" s="168"/>
      <c r="N246" s="129"/>
      <c r="O246" s="129"/>
      <c r="P246" s="129"/>
      <c r="Q246" s="129"/>
      <c r="R246" s="129"/>
      <c r="S246" s="169"/>
    </row>
    <row r="247" spans="1:19" x14ac:dyDescent="0.4">
      <c r="A247" s="126"/>
      <c r="B247" s="127"/>
      <c r="C247" s="128"/>
      <c r="D247" s="183"/>
      <c r="E247" s="130"/>
      <c r="F247" s="130"/>
      <c r="G247" s="183"/>
      <c r="H247" s="181"/>
      <c r="I247" s="167"/>
      <c r="J247" s="183"/>
      <c r="K247" s="129"/>
      <c r="L247" s="129"/>
      <c r="M247" s="168"/>
      <c r="N247" s="129"/>
      <c r="O247" s="129"/>
      <c r="P247" s="129"/>
      <c r="Q247" s="129"/>
      <c r="R247" s="129"/>
      <c r="S247" s="169"/>
    </row>
    <row r="248" spans="1:19" x14ac:dyDescent="0.4">
      <c r="A248" s="126"/>
      <c r="B248" s="127"/>
      <c r="C248" s="128"/>
      <c r="D248" s="183"/>
      <c r="E248" s="130"/>
      <c r="F248" s="130"/>
      <c r="G248" s="183"/>
      <c r="H248" s="181"/>
      <c r="I248" s="167"/>
      <c r="J248" s="183"/>
      <c r="K248" s="129"/>
      <c r="L248" s="129"/>
      <c r="M248" s="168"/>
      <c r="N248" s="129"/>
      <c r="O248" s="129"/>
      <c r="P248" s="129"/>
      <c r="Q248" s="129"/>
      <c r="R248" s="129"/>
      <c r="S248" s="169"/>
    </row>
    <row r="249" spans="1:19" x14ac:dyDescent="0.4">
      <c r="A249" s="126"/>
      <c r="B249" s="127"/>
      <c r="C249" s="128"/>
      <c r="D249" s="129"/>
      <c r="E249" s="130"/>
      <c r="F249" s="130"/>
      <c r="G249" s="180"/>
      <c r="H249" s="181"/>
      <c r="I249" s="167"/>
      <c r="J249" s="129"/>
      <c r="K249" s="129"/>
      <c r="L249" s="129"/>
      <c r="M249" s="168"/>
      <c r="N249" s="129"/>
      <c r="O249" s="129"/>
      <c r="P249" s="129"/>
      <c r="Q249" s="129"/>
      <c r="R249" s="129"/>
      <c r="S249" s="169"/>
    </row>
    <row r="250" spans="1:19" x14ac:dyDescent="0.4">
      <c r="A250" s="126"/>
      <c r="B250" s="127"/>
      <c r="C250" s="128"/>
      <c r="D250" s="129"/>
      <c r="E250" s="130"/>
      <c r="F250" s="130"/>
      <c r="G250" s="180"/>
      <c r="H250" s="181"/>
      <c r="I250" s="167"/>
      <c r="J250" s="129"/>
      <c r="K250" s="129"/>
      <c r="L250" s="129"/>
      <c r="M250" s="168"/>
      <c r="N250" s="129"/>
      <c r="O250" s="129"/>
      <c r="P250" s="129"/>
      <c r="Q250" s="129"/>
      <c r="R250" s="129"/>
      <c r="S250" s="169"/>
    </row>
  </sheetData>
  <autoFilter ref="A1:S243" xr:uid="{320BAD23-2A79-43C2-9977-0D6BC970A60F}">
    <filterColumn colId="11" showButton="0"/>
    <filterColumn colId="12" showButton="0"/>
    <filterColumn colId="13" showButton="0"/>
    <filterColumn colId="14" showButton="0"/>
    <filterColumn colId="16" showButton="0"/>
    <filterColumn colId="17" showButton="0"/>
    <sortState xmlns:xlrd2="http://schemas.microsoft.com/office/spreadsheetml/2017/richdata2" ref="A20:S243">
      <sortCondition descending="1" ref="B1:B180"/>
    </sortState>
  </autoFilter>
  <mergeCells count="38">
    <mergeCell ref="E237:F237"/>
    <mergeCell ref="E240:F240"/>
    <mergeCell ref="E243:F243"/>
    <mergeCell ref="B243:D243"/>
    <mergeCell ref="B240:D240"/>
    <mergeCell ref="B237:D237"/>
    <mergeCell ref="E200:F200"/>
    <mergeCell ref="E212:F212"/>
    <mergeCell ref="E229:F229"/>
    <mergeCell ref="B229:D229"/>
    <mergeCell ref="B212:D212"/>
    <mergeCell ref="B200:D200"/>
    <mergeCell ref="E128:F128"/>
    <mergeCell ref="E152:F152"/>
    <mergeCell ref="E175:F175"/>
    <mergeCell ref="B175:D175"/>
    <mergeCell ref="B152:D152"/>
    <mergeCell ref="B128:D128"/>
    <mergeCell ref="E36:F36"/>
    <mergeCell ref="E75:F75"/>
    <mergeCell ref="E106:F106"/>
    <mergeCell ref="B106:D106"/>
    <mergeCell ref="B75:D75"/>
    <mergeCell ref="B36:D36"/>
    <mergeCell ref="A18:B18"/>
    <mergeCell ref="Q1:S1"/>
    <mergeCell ref="A1:A2"/>
    <mergeCell ref="B1:B2"/>
    <mergeCell ref="C1:C2"/>
    <mergeCell ref="D1:D2"/>
    <mergeCell ref="E1:E2"/>
    <mergeCell ref="F1:F2"/>
    <mergeCell ref="G1:G2"/>
    <mergeCell ref="J1:J2"/>
    <mergeCell ref="K1:K2"/>
    <mergeCell ref="L1:P1"/>
    <mergeCell ref="H1:I1"/>
    <mergeCell ref="A4:B4"/>
  </mergeCells>
  <phoneticPr fontId="6"/>
  <pageMargins left="0.51181102362204722" right="0" top="0.74803149606299213" bottom="0.74803149606299213" header="0.31496062992125984" footer="0.31496062992125984"/>
  <pageSetup paperSize="9" scale="29" orientation="portrait" r:id="rId1"/>
  <rowBreaks count="1" manualBreakCount="1">
    <brk id="51" max="9" man="1"/>
  </rowBreaks>
  <colBreaks count="1" manualBreakCount="1">
    <brk id="10" max="14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北海道地方</vt:lpstr>
      <vt:lpstr>東北地方</vt:lpstr>
      <vt:lpstr>北陸地方</vt:lpstr>
      <vt:lpstr>関東地方</vt:lpstr>
      <vt:lpstr>中部地方</vt:lpstr>
      <vt:lpstr>近畿地方</vt:lpstr>
      <vt:lpstr>中国地方</vt:lpstr>
      <vt:lpstr>四国地方</vt:lpstr>
      <vt:lpstr>九州・沖縄地方</vt:lpstr>
      <vt:lpstr>埋設物調査</vt:lpstr>
      <vt:lpstr>関東地方!Print_Area</vt:lpstr>
      <vt:lpstr>近畿地方!Print_Area</vt:lpstr>
      <vt:lpstr>九州・沖縄地方!Print_Area</vt:lpstr>
      <vt:lpstr>四国地方!Print_Area</vt:lpstr>
      <vt:lpstr>中国地方!Print_Area</vt:lpstr>
      <vt:lpstr>中部地方!Print_Area</vt:lpstr>
      <vt:lpstr>東北地方!Print_Area</vt:lpstr>
      <vt:lpstr>北海道地方!Print_Area</vt:lpstr>
      <vt:lpstr>北陸地方!Print_Area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t-off</dc:creator>
  <cp:lastModifiedBy>誠 中村</cp:lastModifiedBy>
  <cp:lastPrinted>2020-04-03T06:36:09Z</cp:lastPrinted>
  <dcterms:created xsi:type="dcterms:W3CDTF">2020-04-03T06:20:55Z</dcterms:created>
  <dcterms:modified xsi:type="dcterms:W3CDTF">2024-04-25T04:57:31Z</dcterms:modified>
</cp:coreProperties>
</file>